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250"/>
  </bookViews>
  <sheets>
    <sheet name="REGION SUMMARY" sheetId="1" r:id="rId1"/>
    <sheet name="DATA SOURCE LOCATION BY LINE # 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94" i="1" l="1"/>
  <c r="M93" i="1"/>
  <c r="M92" i="1"/>
  <c r="M91" i="1"/>
  <c r="M90" i="1"/>
  <c r="M89" i="1"/>
  <c r="M87" i="1"/>
  <c r="M83" i="1"/>
  <c r="M82" i="1"/>
  <c r="M78" i="1"/>
  <c r="M77" i="1"/>
  <c r="M74" i="1"/>
  <c r="M73" i="1"/>
  <c r="M72" i="1"/>
  <c r="M69" i="1"/>
  <c r="M60" i="1"/>
  <c r="M56" i="1"/>
  <c r="M51" i="1"/>
  <c r="M49" i="1"/>
  <c r="M47" i="1"/>
  <c r="M45" i="1"/>
  <c r="M43" i="1"/>
  <c r="M37" i="1"/>
  <c r="M35" i="1"/>
  <c r="M33" i="1"/>
  <c r="M31" i="1"/>
  <c r="M29" i="1"/>
  <c r="M23" i="1"/>
  <c r="M19" i="1"/>
  <c r="M15" i="1"/>
  <c r="M14" i="1"/>
  <c r="M13" i="1"/>
  <c r="M10" i="1"/>
  <c r="M9" i="1"/>
  <c r="M8" i="1"/>
  <c r="J67" i="1"/>
  <c r="K62" i="1"/>
  <c r="K58" i="1"/>
  <c r="K44" i="1"/>
  <c r="K3" i="1"/>
  <c r="J62" i="1"/>
  <c r="J44" i="1"/>
  <c r="J20" i="1"/>
  <c r="L84" i="1" l="1"/>
  <c r="K84" i="1"/>
  <c r="J84" i="1"/>
  <c r="M79" i="1"/>
  <c r="L79" i="1"/>
  <c r="K79" i="1"/>
  <c r="J79" i="1"/>
  <c r="M75" i="1"/>
  <c r="L75" i="1"/>
  <c r="K75" i="1"/>
  <c r="J75" i="1"/>
  <c r="L70" i="1"/>
  <c r="K70" i="1"/>
  <c r="M66" i="1"/>
  <c r="M67" i="1" s="1"/>
  <c r="L66" i="1"/>
  <c r="L67" i="1" s="1"/>
  <c r="K66" i="1"/>
  <c r="K67" i="1" s="1"/>
  <c r="J66" i="1"/>
  <c r="L61" i="1"/>
  <c r="L62" i="1" s="1"/>
  <c r="K61" i="1"/>
  <c r="L57" i="1"/>
  <c r="L58" i="1" s="1"/>
  <c r="K57" i="1"/>
  <c r="L52" i="1"/>
  <c r="K52" i="1"/>
  <c r="J52" i="1"/>
  <c r="L50" i="1"/>
  <c r="K50" i="1"/>
  <c r="J50" i="1"/>
  <c r="L48" i="1"/>
  <c r="K48" i="1"/>
  <c r="J48" i="1"/>
  <c r="L46" i="1"/>
  <c r="K46" i="1"/>
  <c r="J46" i="1"/>
  <c r="L44" i="1"/>
  <c r="M41" i="1"/>
  <c r="L41" i="1"/>
  <c r="L42" i="1" s="1"/>
  <c r="K41" i="1"/>
  <c r="K42" i="1" s="1"/>
  <c r="J41" i="1"/>
  <c r="J42" i="1" s="1"/>
  <c r="L38" i="1"/>
  <c r="K38" i="1"/>
  <c r="J38" i="1"/>
  <c r="L36" i="1"/>
  <c r="K36" i="1"/>
  <c r="J36" i="1"/>
  <c r="L34" i="1"/>
  <c r="K34" i="1"/>
  <c r="J34" i="1"/>
  <c r="L32" i="1"/>
  <c r="K32" i="1"/>
  <c r="J32" i="1"/>
  <c r="L30" i="1"/>
  <c r="K30" i="1"/>
  <c r="J30" i="1"/>
  <c r="M5" i="1"/>
  <c r="M36" i="1" s="1"/>
  <c r="M4" i="1"/>
  <c r="M52" i="1" s="1"/>
  <c r="L3" i="1"/>
  <c r="L18" i="1" s="1"/>
  <c r="L25" i="1" s="1"/>
  <c r="K18" i="1"/>
  <c r="J3" i="1"/>
  <c r="H66" i="1"/>
  <c r="H67" i="1" s="1"/>
  <c r="G66" i="1"/>
  <c r="G67" i="1" s="1"/>
  <c r="F66" i="1"/>
  <c r="F67" i="1" s="1"/>
  <c r="E66" i="1"/>
  <c r="E67" i="1" s="1"/>
  <c r="D66" i="1"/>
  <c r="D67" i="1" s="1"/>
  <c r="C66" i="1"/>
  <c r="C67" i="1" s="1"/>
  <c r="B66" i="1"/>
  <c r="B67" i="1" s="1"/>
  <c r="G84" i="1"/>
  <c r="F84" i="1"/>
  <c r="E84" i="1"/>
  <c r="D84" i="1"/>
  <c r="C84" i="1"/>
  <c r="B84" i="1"/>
  <c r="H79" i="1"/>
  <c r="G79" i="1"/>
  <c r="F79" i="1"/>
  <c r="E79" i="1"/>
  <c r="D79" i="1"/>
  <c r="C79" i="1"/>
  <c r="B79" i="1"/>
  <c r="H75" i="1"/>
  <c r="G75" i="1"/>
  <c r="F75" i="1"/>
  <c r="E75" i="1"/>
  <c r="D75" i="1"/>
  <c r="C75" i="1"/>
  <c r="B75" i="1"/>
  <c r="H70" i="1"/>
  <c r="G70" i="1"/>
  <c r="F70" i="1"/>
  <c r="E70" i="1"/>
  <c r="D70" i="1"/>
  <c r="C70" i="1"/>
  <c r="B70" i="1"/>
  <c r="H61" i="1"/>
  <c r="H62" i="1" s="1"/>
  <c r="G61" i="1"/>
  <c r="G62" i="1" s="1"/>
  <c r="F61" i="1"/>
  <c r="F62" i="1" s="1"/>
  <c r="E61" i="1"/>
  <c r="E62" i="1" s="1"/>
  <c r="D61" i="1"/>
  <c r="D62" i="1" s="1"/>
  <c r="C61" i="1"/>
  <c r="C62" i="1" s="1"/>
  <c r="B61" i="1"/>
  <c r="B62" i="1" s="1"/>
  <c r="H57" i="1"/>
  <c r="H58" i="1" s="1"/>
  <c r="G57" i="1"/>
  <c r="G58" i="1" s="1"/>
  <c r="F57" i="1"/>
  <c r="F58" i="1" s="1"/>
  <c r="E57" i="1"/>
  <c r="E58" i="1" s="1"/>
  <c r="D57" i="1"/>
  <c r="D58" i="1" s="1"/>
  <c r="C57" i="1"/>
  <c r="C58" i="1" s="1"/>
  <c r="B57" i="1"/>
  <c r="B58" i="1" s="1"/>
  <c r="H41" i="1"/>
  <c r="G41" i="1"/>
  <c r="G42" i="1" s="1"/>
  <c r="F41" i="1"/>
  <c r="F42" i="1" s="1"/>
  <c r="E41" i="1"/>
  <c r="E42" i="1" s="1"/>
  <c r="D41" i="1"/>
  <c r="D42" i="1" s="1"/>
  <c r="C41" i="1"/>
  <c r="C42" i="1" s="1"/>
  <c r="G52" i="1"/>
  <c r="F52" i="1"/>
  <c r="E52" i="1"/>
  <c r="D52" i="1"/>
  <c r="C52" i="1"/>
  <c r="G50" i="1"/>
  <c r="F50" i="1"/>
  <c r="E50" i="1"/>
  <c r="D50" i="1"/>
  <c r="C50" i="1"/>
  <c r="G48" i="1"/>
  <c r="F48" i="1"/>
  <c r="E48" i="1"/>
  <c r="D48" i="1"/>
  <c r="C48" i="1"/>
  <c r="G46" i="1"/>
  <c r="F46" i="1"/>
  <c r="E46" i="1"/>
  <c r="D46" i="1"/>
  <c r="C46" i="1"/>
  <c r="G44" i="1"/>
  <c r="F44" i="1"/>
  <c r="E44" i="1"/>
  <c r="D44" i="1"/>
  <c r="C44" i="1"/>
  <c r="B52" i="1"/>
  <c r="B50" i="1"/>
  <c r="B48" i="1"/>
  <c r="B46" i="1"/>
  <c r="G38" i="1"/>
  <c r="F38" i="1"/>
  <c r="E38" i="1"/>
  <c r="D38" i="1"/>
  <c r="C38" i="1"/>
  <c r="G36" i="1"/>
  <c r="F36" i="1"/>
  <c r="E36" i="1"/>
  <c r="D36" i="1"/>
  <c r="C36" i="1"/>
  <c r="G34" i="1"/>
  <c r="F34" i="1"/>
  <c r="E34" i="1"/>
  <c r="D34" i="1"/>
  <c r="C34" i="1"/>
  <c r="G32" i="1"/>
  <c r="F32" i="1"/>
  <c r="E32" i="1"/>
  <c r="D32" i="1"/>
  <c r="C32" i="1"/>
  <c r="G30" i="1"/>
  <c r="F30" i="1"/>
  <c r="E30" i="1"/>
  <c r="D30" i="1"/>
  <c r="C30" i="1"/>
  <c r="B38" i="1"/>
  <c r="B36" i="1"/>
  <c r="B34" i="1"/>
  <c r="B32" i="1"/>
  <c r="B30" i="1"/>
  <c r="B41" i="1"/>
  <c r="B42" i="1" s="1"/>
  <c r="H5" i="1"/>
  <c r="H38" i="1" s="1"/>
  <c r="H4" i="1"/>
  <c r="G3" i="1"/>
  <c r="G18" i="1" s="1"/>
  <c r="F3" i="1"/>
  <c r="F18" i="1" s="1"/>
  <c r="F20" i="1" s="1"/>
  <c r="E3" i="1"/>
  <c r="E18" i="1" s="1"/>
  <c r="E21" i="1" s="1"/>
  <c r="D3" i="1"/>
  <c r="D18" i="1" s="1"/>
  <c r="C3" i="1"/>
  <c r="C18" i="1" s="1"/>
  <c r="B3" i="1"/>
  <c r="B18" i="1" s="1"/>
  <c r="H50" i="1" l="1"/>
  <c r="H44" i="1"/>
  <c r="B24" i="1"/>
  <c r="B20" i="1"/>
  <c r="M3" i="1"/>
  <c r="M18" i="1" s="1"/>
  <c r="M20" i="1" s="1"/>
  <c r="M34" i="1"/>
  <c r="K24" i="1"/>
  <c r="K25" i="1"/>
  <c r="K20" i="1"/>
  <c r="K21" i="1"/>
  <c r="M42" i="1"/>
  <c r="M48" i="1"/>
  <c r="J18" i="1"/>
  <c r="L20" i="1"/>
  <c r="M30" i="1"/>
  <c r="M38" i="1"/>
  <c r="M46" i="1"/>
  <c r="L24" i="1"/>
  <c r="M50" i="1"/>
  <c r="L21" i="1"/>
  <c r="M32" i="1"/>
  <c r="M84" i="1"/>
  <c r="M44" i="1"/>
  <c r="H52" i="1"/>
  <c r="H36" i="1"/>
  <c r="H48" i="1"/>
  <c r="H32" i="1"/>
  <c r="H84" i="1"/>
  <c r="D25" i="1"/>
  <c r="D24" i="1"/>
  <c r="D20" i="1"/>
  <c r="D21" i="1"/>
  <c r="G24" i="1"/>
  <c r="G21" i="1"/>
  <c r="G20" i="1"/>
  <c r="G25" i="1"/>
  <c r="C24" i="1"/>
  <c r="C21" i="1"/>
  <c r="C25" i="1"/>
  <c r="C20" i="1"/>
  <c r="E24" i="1"/>
  <c r="B25" i="1"/>
  <c r="F25" i="1"/>
  <c r="E20" i="1"/>
  <c r="B21" i="1"/>
  <c r="F21" i="1"/>
  <c r="F24" i="1"/>
  <c r="E25" i="1"/>
  <c r="H30" i="1"/>
  <c r="H34" i="1"/>
  <c r="H42" i="1"/>
  <c r="H46" i="1"/>
  <c r="H3" i="1"/>
  <c r="H18" i="1" s="1"/>
  <c r="M24" i="1" l="1"/>
  <c r="M21" i="1"/>
  <c r="M25" i="1"/>
  <c r="J21" i="1"/>
  <c r="J24" i="1"/>
  <c r="J25" i="1"/>
  <c r="H25" i="1"/>
  <c r="H20" i="1"/>
  <c r="H24" i="1"/>
  <c r="H21" i="1"/>
  <c r="J70" i="1"/>
  <c r="M57" i="1"/>
  <c r="M58" i="1" s="1"/>
  <c r="M55" i="1"/>
  <c r="M70" i="1" s="1"/>
  <c r="M61" i="1"/>
  <c r="M62" i="1"/>
  <c r="J57" i="1"/>
  <c r="J58" i="1"/>
</calcChain>
</file>

<file path=xl/sharedStrings.xml><?xml version="1.0" encoding="utf-8"?>
<sst xmlns="http://schemas.openxmlformats.org/spreadsheetml/2006/main" count="337" uniqueCount="132">
  <si>
    <t>TOTAL MEMBERS</t>
  </si>
  <si>
    <t>TOTAL CADETS</t>
  </si>
  <si>
    <t>TOTAL SENIORS</t>
  </si>
  <si>
    <t>OVERALL CURRENT YR/LAST YR</t>
  </si>
  <si>
    <t>CADETS CURRENT YR/LAST YR</t>
  </si>
  <si>
    <t>SENIORS CURRENT YR/LAST YR</t>
  </si>
  <si>
    <t>OVERALL CURRENT QTR/LAST QTR</t>
  </si>
  <si>
    <t>CADETS CURRENT QTR/LAST QTR</t>
  </si>
  <si>
    <t>SENIORS CURRENT QTR/LAST QTR</t>
  </si>
  <si>
    <t>PROFESSIONAL DEVELOPMENT</t>
  </si>
  <si>
    <t># COMPLETING LEVEL 1</t>
  </si>
  <si>
    <t>RATIO VS. SENIOR MEMBERS</t>
  </si>
  <si>
    <t># COMPLETING LEVEL 2</t>
  </si>
  <si>
    <t># COMPLETING LEVEL 3</t>
  </si>
  <si>
    <t># COMPLETING LEVEL 4</t>
  </si>
  <si>
    <t># COMPLETING LEVEL 5</t>
  </si>
  <si>
    <t>CADET AWARDS</t>
  </si>
  <si>
    <t># COMPLETED ANY MILESTONE AWARDS</t>
  </si>
  <si>
    <t># COMPLETED WRIGHT BROS AWARD</t>
  </si>
  <si>
    <t># COMPLETED MITCHELL AWARD</t>
  </si>
  <si>
    <t># COMPLETED EARHART AWARD</t>
  </si>
  <si>
    <t># COMPLETED EAKER AWARD</t>
  </si>
  <si>
    <t># COMPLETED SPAATZ AWARD</t>
  </si>
  <si>
    <t>AIRCRAFT UTILIZATION</t>
  </si>
  <si>
    <t>NUMBER AIRCRAFT ASSIGNED</t>
  </si>
  <si>
    <t>THIS FY TOTAL HOURS</t>
  </si>
  <si>
    <t>AVG HOURS PER AIRCRAFT</t>
  </si>
  <si>
    <t>UTILIZATION INDEX</t>
  </si>
  <si>
    <t>LAST FY TOTAL HOURS</t>
  </si>
  <si>
    <t>LAST FY AVG HOURS PER AIRCRAFT</t>
  </si>
  <si>
    <t>UTILZATION INDEX</t>
  </si>
  <si>
    <t>MISSION PILOTS</t>
  </si>
  <si>
    <t>MISSION PILOTS PER AIRCRAFT</t>
  </si>
  <si>
    <t>AEROSPACE EDUCATION</t>
  </si>
  <si>
    <t>LOGISTICS</t>
  </si>
  <si>
    <t>VEHICLE REPORTS</t>
  </si>
  <si>
    <t>ONTIME AIRCRAFT INVENTORY</t>
  </si>
  <si>
    <t>ONTIME VEHICLE INVENTORY</t>
  </si>
  <si>
    <t>ONTIME COMMUNICATIONS INVENTORY</t>
  </si>
  <si>
    <t>ONTIME SUPPLIES &amp; EQUIPMENT INVENTORY</t>
  </si>
  <si>
    <t>FINANCE</t>
  </si>
  <si>
    <t>FINANCE MANAGEMENT RISK LEVEL</t>
  </si>
  <si>
    <t>AA Wing</t>
  </si>
  <si>
    <t>BB Wing</t>
  </si>
  <si>
    <t>CC Wing</t>
  </si>
  <si>
    <t>Region Total</t>
  </si>
  <si>
    <t>LONG TERM MEMBERSHIP TRENDS</t>
  </si>
  <si>
    <t>SHORT TERM MEMBERSHIP TRENDS</t>
  </si>
  <si>
    <t>Total Members in Unit</t>
  </si>
  <si>
    <t>SAFETY EDUCATION COMPLIANCE</t>
  </si>
  <si>
    <t>Number Members Compliant This Month</t>
  </si>
  <si>
    <t>Number of Members Not Compliant This Month</t>
  </si>
  <si>
    <t>Number of Members Completing Intro to Safety</t>
  </si>
  <si>
    <t>Percent of Unit Safety Compliant</t>
  </si>
  <si>
    <t>Number of Members  NOT Completing Intro to Safety</t>
  </si>
  <si>
    <t>Percent of Members Completing Intro to Safety</t>
  </si>
  <si>
    <t>PROFICIENCY FLYING RATIO (B12/C17)</t>
  </si>
  <si>
    <t>C-17 FLIGHT HOURS YTD</t>
  </si>
  <si>
    <t>B-12 FLIGHT HOURS YTD</t>
  </si>
  <si>
    <t>NUMBER OF GLIDERS ASSIGNED</t>
  </si>
  <si>
    <t>THIS FY TOTAL NUMBER OF GLIDER FLIGHTS</t>
  </si>
  <si>
    <t>AVERAGE NUMBER OF FLIGHTS PER GLIDER</t>
  </si>
  <si>
    <t>PERCENT OF CADETS WITH AT LEAST ONE O-RIDE</t>
  </si>
  <si>
    <t>ANNUAL O-RIDE GOAL</t>
  </si>
  <si>
    <t>O-RIDES CONDCUTED THIS FY</t>
  </si>
  <si>
    <t>PERCENT OF O-RIDE GOAL ACHIEVED</t>
  </si>
  <si>
    <t>NUMBER OF UNITS</t>
  </si>
  <si>
    <t>YEAGER AWARDS THIS FISCAL YEAR</t>
  </si>
  <si>
    <t>TOTAL YEAGER AWARDS</t>
  </si>
  <si>
    <t>% OF SENIOR MEMBERS EARNING YEAGER AWARD</t>
  </si>
  <si>
    <t>PERCENT OF CADETS EARNING A MILESTONE AWARD</t>
  </si>
  <si>
    <t>PERCENT OF CADETS EARNING WRIGHT BROS AWARD</t>
  </si>
  <si>
    <t>PERCENT OF CADETS EARNING MITCHELL AWARD</t>
  </si>
  <si>
    <t>PERCENT OF CADETS EARNING EARHART AWARD</t>
  </si>
  <si>
    <t>PERCENT OF CADETS EARNING EAKER AWARD</t>
  </si>
  <si>
    <t>PERCENT OF CADETS EARNING SPAATZ AWARD</t>
  </si>
  <si>
    <t>AUGUST XXXX</t>
  </si>
  <si>
    <t>CATEGORY/METRIC</t>
  </si>
  <si>
    <t>SOURCE DATA</t>
  </si>
  <si>
    <t>COMMANDERS DASHBOARD</t>
  </si>
  <si>
    <t>REPORT FOR</t>
  </si>
  <si>
    <t>LOCATION WITHIN SOURCE</t>
  </si>
  <si>
    <t>REPORT</t>
  </si>
  <si>
    <t>CURRENT OVERALL MEMBERSHIP</t>
  </si>
  <si>
    <t>CURRENT CADETS</t>
  </si>
  <si>
    <t>CURRENT SENIORS</t>
  </si>
  <si>
    <t>NOTES</t>
  </si>
  <si>
    <t>THIS NUMBER IS FOUND IN TWO PLACES  IN THIS REPORT AND THEY DRAW FROM DIFFERENT DATA BASES.   OTHER LOCATION IS FROM SAFETY CURRENCY INFORMATION</t>
  </si>
  <si>
    <t>MEMBERSHIP - LONG TERM</t>
  </si>
  <si>
    <t>MEMBERSHIP - SHORT TERM</t>
  </si>
  <si>
    <t>SAFETY EDUCATION CURRENCY REPORT</t>
  </si>
  <si>
    <t>REPORT TOTALS ON LAST PAGE</t>
  </si>
  <si>
    <t>TOTAL NUMBER OF MEMBERS ON THIS REPORT MAY DIFFER FROM LINE 3 ABOVE.  ALSO FROM OTHER LOCATION ON COMMANDER'S DASHBOARD PER NOTE ON LINE 3</t>
  </si>
  <si>
    <t xml:space="preserve">PROFESSIONAL DEVELOPMENT </t>
  </si>
  <si>
    <t xml:space="preserve">CALCULATED IN SPREAD SHEET </t>
  </si>
  <si>
    <t>CALCULATED IN SPREAD SHEET</t>
  </si>
  <si>
    <t>CADET ACHIEVEMENTS</t>
  </si>
  <si>
    <t>CURRENT FY TO DATE AVG HOURS PER AIRCRAFT</t>
  </si>
  <si>
    <t>CALCULATED IN SPREADSHEET</t>
  </si>
  <si>
    <t>USE THIS METHOD TO VERIFY INDEX NUMBER PROVIDED IN COMMANDERS DASHBOARD</t>
  </si>
  <si>
    <t>LAST FY TOTAL HOURS TO DATE</t>
  </si>
  <si>
    <t>LAST FY AVG HOURS TO DATE</t>
  </si>
  <si>
    <t xml:space="preserve">WMIRS </t>
  </si>
  <si>
    <t>WING MONTHLY AIRCRAFT UTILIZATION REPORT</t>
  </si>
  <si>
    <t>NUMBER CAN ALSO BE OBTAINED BY DIVIDING LINE 56 BY LINE 57</t>
  </si>
  <si>
    <t>NOT INCLUDED IN COMMANDERS DASHBOARD</t>
  </si>
  <si>
    <t>WING MONTHLY GLIDER UTILIZATION REPORT</t>
  </si>
  <si>
    <t>WMIRS</t>
  </si>
  <si>
    <t>CAN BE VERIFIEID IN QUALIFICATION NUMBERS BY UNIT REPORT IN OPS QUALS</t>
  </si>
  <si>
    <t>COMMANDERS DASHBOARD MP PER AIRCRAFT</t>
  </si>
  <si>
    <t>GENERATED BY NHQ WITHOUT SEPARATE REPORT TO UNITS</t>
  </si>
  <si>
    <t>ESTABLISHED BY ?????</t>
  </si>
  <si>
    <t>COMMANDERS DASHBOARD CADET ORIENTATION RIDES SECTION</t>
  </si>
  <si>
    <t xml:space="preserve">WMIRS AND COMMANDERS DASHBOARD </t>
  </si>
  <si>
    <t xml:space="preserve">PROFICIENCY FLYING RATIO </t>
  </si>
  <si>
    <t>YEAGER COUNTS AT BOTTOM OF REPORT</t>
  </si>
  <si>
    <t>COMMANDERS DASHBOARD IN AE SECTION</t>
  </si>
  <si>
    <t>ON-TIME ANNUAL INVENTORY BY UNIT</t>
  </si>
  <si>
    <t>FINANCE  RISK ASSESSMENT</t>
  </si>
  <si>
    <t>Unit 019</t>
  </si>
  <si>
    <t>Unit 024</t>
  </si>
  <si>
    <t>Unit 050</t>
  </si>
  <si>
    <t>Unit 124</t>
  </si>
  <si>
    <t>Unit 153</t>
  </si>
  <si>
    <t>Group Total</t>
  </si>
  <si>
    <t>Group HQ</t>
  </si>
  <si>
    <t>Yes</t>
  </si>
  <si>
    <t>None</t>
  </si>
  <si>
    <t>Commanders Dashboard Summary for Group 011</t>
  </si>
  <si>
    <t>Low</t>
  </si>
  <si>
    <t>Successful</t>
  </si>
  <si>
    <t>RATIO VS. TOTAL SENIOR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</si>
</sst>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" fontId="0" fillId="0" borderId="0" xfId="0" applyNumberFormat="1"/>
    <xf numFmtId="0" fontId="5" fillId="0" borderId="1" xfId="0" applyFont="1" applyBorder="1" applyAlignment="1">
      <alignment horizontal="center"/>
    </xf>
    <xf numFmtId="10" fontId="0" fillId="0" borderId="0" xfId="0" applyNumberFormat="1"/>
    <xf numFmtId="10" fontId="0" fillId="0" borderId="0" xfId="1" applyNumberFormat="1" applyFont="1"/>
    <xf numFmtId="2" fontId="0" fillId="0" borderId="0" xfId="0" applyNumberFormat="1"/>
    <xf numFmtId="0" fontId="0" fillId="0" borderId="0" xfId="0" applyBorder="1"/>
    <xf numFmtId="0" fontId="4" fillId="0" borderId="0" xfId="0" applyFont="1" applyAlignment="1">
      <alignment wrapText="1"/>
    </xf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98"/>
  <sheetViews>
    <sheetView tabSelected="1" workbookViewId="0">
      <selection activeCell="O1" sqref="O1:Y1"/>
    </sheetView>
  </sheetViews>
  <sheetFormatPr defaultRowHeight="15" x14ac:dyDescent="0.25"/>
  <cols>
    <col min="1" max="1" width="47.7109375" customWidth="1"/>
    <col min="2" max="8" width="9.140625" customWidth="1"/>
    <col min="9" max="9" width="3.85546875" customWidth="1"/>
    <col min="14" max="14" width="4.28515625" customWidth="1"/>
    <col min="26" max="26" width="3.85546875" customWidth="1"/>
    <col min="38" max="38" width="4.85546875" customWidth="1"/>
    <col min="50" max="50" width="4.85546875" customWidth="1"/>
    <col min="62" max="62" width="4.7109375" customWidth="1"/>
    <col min="74" max="74" width="5" customWidth="1"/>
    <col min="86" max="86" width="4.7109375" customWidth="1"/>
    <col min="98" max="98" width="3.7109375" customWidth="1"/>
    <col min="110" max="110" width="4.5703125" customWidth="1"/>
    <col min="122" max="122" width="5" customWidth="1"/>
    <col min="134" max="134" width="9" customWidth="1"/>
  </cols>
  <sheetData>
    <row r="1" spans="1:134" ht="42.75" thickBot="1" x14ac:dyDescent="0.4">
      <c r="A1" s="10" t="s">
        <v>128</v>
      </c>
      <c r="B1" s="25" t="s">
        <v>76</v>
      </c>
      <c r="C1" s="26"/>
      <c r="D1" s="26"/>
      <c r="E1" s="26"/>
      <c r="F1" s="26"/>
      <c r="G1" s="26"/>
      <c r="H1" s="27"/>
      <c r="I1" s="11"/>
      <c r="J1" s="25" t="s">
        <v>76</v>
      </c>
      <c r="K1" s="26"/>
      <c r="L1" s="26"/>
      <c r="M1" s="27"/>
      <c r="N1" s="11"/>
      <c r="O1" s="25"/>
      <c r="P1" s="26"/>
      <c r="Q1" s="26"/>
      <c r="R1" s="26"/>
      <c r="S1" s="26"/>
      <c r="T1" s="26"/>
      <c r="U1" s="26"/>
      <c r="V1" s="26"/>
      <c r="W1" s="26"/>
      <c r="X1" s="26"/>
      <c r="Y1" s="27"/>
      <c r="Z1" s="11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11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11"/>
      <c r="BJ1" s="11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11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11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11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11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11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17"/>
    </row>
    <row r="2" spans="1:134" ht="30.75" thickBot="1" x14ac:dyDescent="0.3">
      <c r="B2" s="21" t="s">
        <v>119</v>
      </c>
      <c r="C2" s="22" t="s">
        <v>120</v>
      </c>
      <c r="D2" s="22" t="s">
        <v>121</v>
      </c>
      <c r="E2" s="22" t="s">
        <v>122</v>
      </c>
      <c r="F2" s="22" t="s">
        <v>123</v>
      </c>
      <c r="G2" s="14" t="s">
        <v>125</v>
      </c>
      <c r="H2" s="23" t="s">
        <v>124</v>
      </c>
      <c r="I2" s="11"/>
      <c r="J2" s="12" t="s">
        <v>42</v>
      </c>
      <c r="K2" s="13" t="s">
        <v>43</v>
      </c>
      <c r="L2" s="13" t="s">
        <v>44</v>
      </c>
      <c r="M2" s="15" t="s">
        <v>45</v>
      </c>
      <c r="N2" s="11"/>
      <c r="O2" s="12"/>
      <c r="P2" s="13"/>
      <c r="Q2" s="13"/>
      <c r="R2" s="13"/>
      <c r="S2" s="13"/>
      <c r="T2" s="13"/>
      <c r="U2" s="13"/>
      <c r="V2" s="13"/>
      <c r="W2" s="13"/>
      <c r="X2" s="14"/>
      <c r="Y2" s="15"/>
      <c r="Z2" s="11"/>
      <c r="AA2" s="12"/>
      <c r="AB2" s="13"/>
      <c r="AC2" s="13"/>
      <c r="AD2" s="13"/>
      <c r="AE2" s="13"/>
      <c r="AF2" s="13"/>
      <c r="AG2" s="13"/>
      <c r="AH2" s="13"/>
      <c r="AI2" s="13"/>
      <c r="AJ2" s="14"/>
      <c r="AK2" s="15"/>
      <c r="AL2" s="11"/>
      <c r="AM2" s="12"/>
      <c r="AN2" s="13"/>
      <c r="AO2" s="13"/>
      <c r="AP2" s="13"/>
      <c r="AQ2" s="13"/>
      <c r="AR2" s="13"/>
      <c r="AS2" s="13"/>
      <c r="AT2" s="13"/>
      <c r="AU2" s="13"/>
      <c r="AV2" s="14"/>
      <c r="AW2" s="15"/>
      <c r="AX2" s="11"/>
      <c r="AY2" s="12"/>
      <c r="AZ2" s="13"/>
      <c r="BA2" s="13"/>
      <c r="BB2" s="13"/>
      <c r="BC2" s="13"/>
      <c r="BD2" s="13"/>
      <c r="BE2" s="13"/>
      <c r="BF2" s="13"/>
      <c r="BG2" s="13"/>
      <c r="BH2" s="14"/>
      <c r="BI2" s="15"/>
      <c r="BJ2" s="11"/>
      <c r="BK2" s="12"/>
      <c r="BL2" s="13"/>
      <c r="BM2" s="13"/>
      <c r="BN2" s="13"/>
      <c r="BO2" s="13"/>
      <c r="BP2" s="13"/>
      <c r="BQ2" s="13"/>
      <c r="BR2" s="13"/>
      <c r="BS2" s="13"/>
      <c r="BT2" s="14"/>
      <c r="BU2" s="15"/>
      <c r="BV2" s="11"/>
      <c r="BW2" s="12"/>
      <c r="BX2" s="13"/>
      <c r="BY2" s="13"/>
      <c r="BZ2" s="13"/>
      <c r="CA2" s="13"/>
      <c r="CB2" s="13"/>
      <c r="CC2" s="13"/>
      <c r="CD2" s="13"/>
      <c r="CE2" s="13"/>
      <c r="CF2" s="14"/>
      <c r="CG2" s="15"/>
      <c r="CH2" s="11"/>
      <c r="CI2" s="12"/>
      <c r="CJ2" s="13"/>
      <c r="CK2" s="13"/>
      <c r="CL2" s="13"/>
      <c r="CM2" s="13"/>
      <c r="CN2" s="13"/>
      <c r="CO2" s="13"/>
      <c r="CP2" s="13"/>
      <c r="CQ2" s="13"/>
      <c r="CR2" s="14"/>
      <c r="CS2" s="15"/>
      <c r="CT2" s="11"/>
      <c r="CU2" s="12"/>
      <c r="CV2" s="13"/>
      <c r="CW2" s="13"/>
      <c r="CX2" s="13"/>
      <c r="CY2" s="13"/>
      <c r="CZ2" s="13"/>
      <c r="DA2" s="13"/>
      <c r="DB2" s="13"/>
      <c r="DC2" s="13"/>
      <c r="DD2" s="14"/>
      <c r="DE2" s="15"/>
      <c r="DF2" s="11"/>
      <c r="DG2" s="12"/>
      <c r="DH2" s="13"/>
      <c r="DI2" s="13"/>
      <c r="DJ2" s="13"/>
      <c r="DK2" s="13"/>
      <c r="DL2" s="13"/>
      <c r="DM2" s="13"/>
      <c r="DN2" s="13"/>
      <c r="DO2" s="13"/>
      <c r="DP2" s="14"/>
      <c r="DQ2" s="15"/>
      <c r="DR2" s="11"/>
      <c r="DS2" s="12"/>
      <c r="DT2" s="13"/>
      <c r="DU2" s="13"/>
      <c r="DV2" s="13"/>
      <c r="DW2" s="13"/>
      <c r="DX2" s="13"/>
      <c r="DY2" s="13"/>
      <c r="DZ2" s="13"/>
      <c r="EA2" s="13"/>
      <c r="EB2" s="14"/>
      <c r="EC2" s="15"/>
      <c r="ED2" s="17"/>
    </row>
    <row r="3" spans="1:134" x14ac:dyDescent="0.25">
      <c r="A3" s="1" t="s">
        <v>0</v>
      </c>
      <c r="B3" s="4">
        <f>B5+B4</f>
        <v>130</v>
      </c>
      <c r="C3" s="4">
        <f t="shared" ref="C3:F3" si="0">C5+C4</f>
        <v>22</v>
      </c>
      <c r="D3" s="4">
        <f t="shared" si="0"/>
        <v>46</v>
      </c>
      <c r="E3" s="4">
        <f t="shared" si="0"/>
        <v>21</v>
      </c>
      <c r="F3" s="4">
        <f t="shared" si="0"/>
        <v>33</v>
      </c>
      <c r="G3" s="4">
        <f>G5+G4</f>
        <v>3</v>
      </c>
      <c r="H3" s="4">
        <f>SUM(B3:G3)</f>
        <v>255</v>
      </c>
      <c r="I3" s="11"/>
      <c r="J3" s="4">
        <f>J5+J4</f>
        <v>1517</v>
      </c>
      <c r="K3" s="4">
        <f t="shared" ref="K3" si="1">K5+K4</f>
        <v>798</v>
      </c>
      <c r="L3" s="4">
        <f t="shared" ref="L3" si="2">L5+L4</f>
        <v>623</v>
      </c>
      <c r="M3" s="4">
        <f>SUM(J3:L3)</f>
        <v>2938</v>
      </c>
      <c r="N3" s="1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1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1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1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11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11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11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11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11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17"/>
    </row>
    <row r="4" spans="1:134" x14ac:dyDescent="0.25">
      <c r="A4" s="1" t="s">
        <v>1</v>
      </c>
      <c r="B4" s="4">
        <v>49</v>
      </c>
      <c r="C4" s="4">
        <v>12</v>
      </c>
      <c r="D4" s="4">
        <v>19</v>
      </c>
      <c r="E4" s="4">
        <v>10</v>
      </c>
      <c r="F4" s="4">
        <v>23</v>
      </c>
      <c r="G4" s="4">
        <v>0</v>
      </c>
      <c r="H4" s="4">
        <f>SUM(B4:G4)</f>
        <v>113</v>
      </c>
      <c r="I4" s="11"/>
      <c r="J4" s="4">
        <v>788</v>
      </c>
      <c r="K4" s="4">
        <v>373</v>
      </c>
      <c r="L4" s="4">
        <v>278</v>
      </c>
      <c r="M4" s="4">
        <f>SUM(J4:L4)</f>
        <v>1439</v>
      </c>
      <c r="N4" s="11"/>
      <c r="O4" s="4"/>
      <c r="P4" s="4"/>
      <c r="Q4" s="4"/>
      <c r="R4" s="4"/>
      <c r="S4" s="4"/>
      <c r="T4" s="4"/>
      <c r="U4" s="4"/>
      <c r="X4" s="4"/>
      <c r="Y4" s="4"/>
      <c r="Z4" s="11"/>
      <c r="AA4" s="4"/>
      <c r="AB4" s="4"/>
      <c r="AC4" s="4"/>
      <c r="AD4" s="4"/>
      <c r="AE4" s="4"/>
      <c r="AF4" s="4"/>
      <c r="AG4" s="4"/>
      <c r="AJ4" s="4"/>
      <c r="AK4" s="4"/>
      <c r="AL4" s="11"/>
      <c r="AM4" s="4"/>
      <c r="AN4" s="4"/>
      <c r="AO4" s="4"/>
      <c r="AP4" s="4"/>
      <c r="AQ4" s="4"/>
      <c r="AR4" s="4"/>
      <c r="AS4" s="4"/>
      <c r="AV4" s="4"/>
      <c r="AW4" s="4"/>
      <c r="AX4" s="11"/>
      <c r="AY4" s="4"/>
      <c r="AZ4" s="4"/>
      <c r="BA4" s="4"/>
      <c r="BB4" s="4"/>
      <c r="BC4" s="4"/>
      <c r="BD4" s="4"/>
      <c r="BE4" s="4"/>
      <c r="BH4" s="4"/>
      <c r="BI4" s="4"/>
      <c r="BJ4" s="11"/>
      <c r="BK4" s="4"/>
      <c r="BL4" s="4"/>
      <c r="BM4" s="4"/>
      <c r="BN4" s="4"/>
      <c r="BO4" s="4"/>
      <c r="BP4" s="4"/>
      <c r="BQ4" s="4"/>
      <c r="BT4" s="4"/>
      <c r="BU4" s="4"/>
      <c r="BV4" s="11"/>
      <c r="BW4" s="4"/>
      <c r="BX4" s="4"/>
      <c r="BY4" s="4"/>
      <c r="BZ4" s="4"/>
      <c r="CA4" s="4"/>
      <c r="CB4" s="4"/>
      <c r="CC4" s="4"/>
      <c r="CF4" s="4"/>
      <c r="CG4" s="4"/>
      <c r="CH4" s="11"/>
      <c r="CI4" s="4"/>
      <c r="CJ4" s="4"/>
      <c r="CK4" s="4"/>
      <c r="CL4" s="4"/>
      <c r="CM4" s="4"/>
      <c r="CN4" s="4"/>
      <c r="CO4" s="4"/>
      <c r="CR4" s="4"/>
      <c r="CS4" s="4"/>
      <c r="CT4" s="11"/>
      <c r="CU4" s="4"/>
      <c r="CV4" s="4"/>
      <c r="CW4" s="4"/>
      <c r="CX4" s="4"/>
      <c r="CY4" s="4"/>
      <c r="CZ4" s="4"/>
      <c r="DA4" s="4"/>
      <c r="DD4" s="4"/>
      <c r="DE4" s="4"/>
      <c r="DF4" s="11"/>
      <c r="DG4" s="4"/>
      <c r="DH4" s="4"/>
      <c r="DI4" s="4"/>
      <c r="DJ4" s="4"/>
      <c r="DK4" s="4"/>
      <c r="DL4" s="4"/>
      <c r="DM4" s="4"/>
      <c r="DP4" s="4"/>
      <c r="DQ4" s="4"/>
      <c r="DR4" s="11"/>
      <c r="DS4" s="4"/>
      <c r="DT4" s="4"/>
      <c r="DU4" s="4"/>
      <c r="DV4" s="4"/>
      <c r="DW4" s="4"/>
      <c r="DX4" s="4"/>
      <c r="DY4" s="4"/>
      <c r="EB4" s="4"/>
      <c r="EC4" s="4"/>
      <c r="ED4" s="17"/>
    </row>
    <row r="5" spans="1:134" x14ac:dyDescent="0.25">
      <c r="A5" s="1" t="s">
        <v>2</v>
      </c>
      <c r="B5" s="4">
        <v>81</v>
      </c>
      <c r="C5" s="4">
        <v>10</v>
      </c>
      <c r="D5" s="4">
        <v>27</v>
      </c>
      <c r="E5" s="4">
        <v>11</v>
      </c>
      <c r="F5" s="4">
        <v>10</v>
      </c>
      <c r="G5" s="4">
        <v>3</v>
      </c>
      <c r="H5" s="4">
        <f>SUM(B5:G5)</f>
        <v>142</v>
      </c>
      <c r="I5" s="11"/>
      <c r="J5" s="4">
        <v>729</v>
      </c>
      <c r="K5" s="4">
        <v>425</v>
      </c>
      <c r="L5" s="4">
        <v>345</v>
      </c>
      <c r="M5" s="4">
        <f>SUM(J5:L5)</f>
        <v>1499</v>
      </c>
      <c r="N5" s="11"/>
      <c r="O5" s="4"/>
      <c r="P5" s="4"/>
      <c r="Q5" s="4"/>
      <c r="R5" s="4"/>
      <c r="S5" s="4"/>
      <c r="T5" s="4"/>
      <c r="U5" s="4"/>
      <c r="X5" s="4"/>
      <c r="Y5" s="4"/>
      <c r="Z5" s="11"/>
      <c r="AA5" s="4"/>
      <c r="AB5" s="4"/>
      <c r="AC5" s="4"/>
      <c r="AD5" s="4"/>
      <c r="AE5" s="4"/>
      <c r="AF5" s="4"/>
      <c r="AG5" s="4"/>
      <c r="AJ5" s="4"/>
      <c r="AK5" s="4"/>
      <c r="AL5" s="11"/>
      <c r="AM5" s="4"/>
      <c r="AN5" s="4"/>
      <c r="AO5" s="4"/>
      <c r="AP5" s="4"/>
      <c r="AQ5" s="4"/>
      <c r="AR5" s="4"/>
      <c r="AS5" s="4"/>
      <c r="AV5" s="4"/>
      <c r="AW5" s="4"/>
      <c r="AX5" s="11"/>
      <c r="AY5" s="4"/>
      <c r="AZ5" s="4"/>
      <c r="BA5" s="4"/>
      <c r="BB5" s="4"/>
      <c r="BC5" s="4"/>
      <c r="BD5" s="4"/>
      <c r="BE5" s="4"/>
      <c r="BH5" s="4"/>
      <c r="BI5" s="4"/>
      <c r="BJ5" s="11"/>
      <c r="BK5" s="4"/>
      <c r="BL5" s="4"/>
      <c r="BM5" s="4"/>
      <c r="BN5" s="4"/>
      <c r="BO5" s="4"/>
      <c r="BP5" s="4"/>
      <c r="BQ5" s="4"/>
      <c r="BT5" s="4"/>
      <c r="BU5" s="4"/>
      <c r="BV5" s="11"/>
      <c r="BW5" s="4"/>
      <c r="BX5" s="4"/>
      <c r="BY5" s="4"/>
      <c r="BZ5" s="4"/>
      <c r="CA5" s="4"/>
      <c r="CB5" s="4"/>
      <c r="CC5" s="4"/>
      <c r="CF5" s="4"/>
      <c r="CG5" s="4"/>
      <c r="CH5" s="11"/>
      <c r="CI5" s="4"/>
      <c r="CJ5" s="4"/>
      <c r="CK5" s="4"/>
      <c r="CL5" s="4"/>
      <c r="CM5" s="4"/>
      <c r="CN5" s="4"/>
      <c r="CO5" s="4"/>
      <c r="CR5" s="4"/>
      <c r="CS5" s="4"/>
      <c r="CT5" s="11"/>
      <c r="CU5" s="4"/>
      <c r="CV5" s="4"/>
      <c r="CW5" s="4"/>
      <c r="CX5" s="4"/>
      <c r="CY5" s="4"/>
      <c r="CZ5" s="4"/>
      <c r="DA5" s="4"/>
      <c r="DD5" s="4"/>
      <c r="DE5" s="4"/>
      <c r="DF5" s="11"/>
      <c r="DG5" s="4"/>
      <c r="DH5" s="4"/>
      <c r="DI5" s="4"/>
      <c r="DJ5" s="4"/>
      <c r="DK5" s="4"/>
      <c r="DL5" s="4"/>
      <c r="DM5" s="4"/>
      <c r="DP5" s="4"/>
      <c r="DQ5" s="4"/>
      <c r="DR5" s="11"/>
      <c r="DS5" s="4"/>
      <c r="DT5" s="4"/>
      <c r="DU5" s="4"/>
      <c r="DV5" s="4"/>
      <c r="DW5" s="4"/>
      <c r="DX5" s="4"/>
      <c r="DY5" s="4"/>
      <c r="EB5" s="4"/>
      <c r="EC5" s="4"/>
      <c r="ED5" s="17"/>
    </row>
    <row r="6" spans="1:134" x14ac:dyDescent="0.25">
      <c r="A6" s="1"/>
      <c r="I6" s="11"/>
      <c r="N6" s="11"/>
      <c r="Z6" s="11"/>
      <c r="AL6" s="11"/>
      <c r="AX6" s="11"/>
      <c r="BJ6" s="11"/>
      <c r="BV6" s="11"/>
      <c r="CH6" s="11"/>
      <c r="CT6" s="11"/>
      <c r="DF6" s="11"/>
      <c r="DR6" s="11"/>
      <c r="ED6" s="17"/>
    </row>
    <row r="7" spans="1:134" x14ac:dyDescent="0.25">
      <c r="A7" s="2" t="s">
        <v>46</v>
      </c>
      <c r="I7" s="11"/>
      <c r="N7" s="11"/>
      <c r="Z7" s="11"/>
      <c r="AL7" s="11"/>
      <c r="AX7" s="11"/>
      <c r="BJ7" s="11"/>
      <c r="BV7" s="11"/>
      <c r="CH7" s="11"/>
      <c r="CT7" s="11"/>
      <c r="DF7" s="11"/>
      <c r="DR7" s="11"/>
      <c r="ED7" s="17"/>
    </row>
    <row r="8" spans="1:134" x14ac:dyDescent="0.25">
      <c r="A8" s="1" t="s">
        <v>3</v>
      </c>
      <c r="B8" s="6">
        <v>1.1712</v>
      </c>
      <c r="C8" s="6">
        <v>0.6875</v>
      </c>
      <c r="D8" s="6">
        <v>0.93879999999999997</v>
      </c>
      <c r="E8" s="6">
        <v>0.91300000000000003</v>
      </c>
      <c r="F8" s="6">
        <v>0.89190000000000003</v>
      </c>
      <c r="G8" s="6">
        <v>1</v>
      </c>
      <c r="H8" s="6">
        <v>1</v>
      </c>
      <c r="I8" s="11"/>
      <c r="J8" s="6">
        <v>0.96750000000000003</v>
      </c>
      <c r="K8" s="6">
        <v>0.92149999999999999</v>
      </c>
      <c r="L8" s="6">
        <v>0.98419999999999996</v>
      </c>
      <c r="M8" s="6">
        <f>(J8+K8+L8)/3</f>
        <v>0.95773333333333321</v>
      </c>
      <c r="N8" s="11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1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11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11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11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11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11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11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11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17"/>
    </row>
    <row r="9" spans="1:134" x14ac:dyDescent="0.25">
      <c r="A9" s="1" t="s">
        <v>4</v>
      </c>
      <c r="B9" s="6">
        <v>1.4</v>
      </c>
      <c r="C9" s="6">
        <v>0.6</v>
      </c>
      <c r="D9" s="6">
        <v>0.82609999999999995</v>
      </c>
      <c r="E9" s="6">
        <v>0.90910000000000002</v>
      </c>
      <c r="F9" s="6">
        <v>0.79310000000000003</v>
      </c>
      <c r="G9" s="6">
        <v>0</v>
      </c>
      <c r="H9" s="6">
        <v>0.95760000000000001</v>
      </c>
      <c r="I9" s="11"/>
      <c r="J9" s="6">
        <v>0.95860000000000001</v>
      </c>
      <c r="K9" s="6">
        <v>0.87150000000000005</v>
      </c>
      <c r="L9" s="6">
        <v>1.0817000000000001</v>
      </c>
      <c r="M9" s="6">
        <f t="shared" ref="M9:M10" si="3">(J9+K9+L9)/3</f>
        <v>0.97060000000000013</v>
      </c>
      <c r="N9" s="11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1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1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11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11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11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11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11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11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11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17"/>
    </row>
    <row r="10" spans="1:134" x14ac:dyDescent="0.25">
      <c r="A10" s="1" t="s">
        <v>5</v>
      </c>
      <c r="B10" s="6">
        <v>1.0658000000000001</v>
      </c>
      <c r="C10" s="6">
        <v>0.83330000000000004</v>
      </c>
      <c r="D10" s="6">
        <v>1.0385</v>
      </c>
      <c r="E10" s="6">
        <v>0.91669999999999996</v>
      </c>
      <c r="F10" s="6">
        <v>1.25</v>
      </c>
      <c r="G10" s="6">
        <v>1</v>
      </c>
      <c r="H10" s="6">
        <v>1.0365</v>
      </c>
      <c r="I10" s="11"/>
      <c r="J10" s="6">
        <v>0.97719999999999996</v>
      </c>
      <c r="K10" s="6">
        <v>0.97030000000000005</v>
      </c>
      <c r="L10" s="6">
        <v>0.91759999999999997</v>
      </c>
      <c r="M10" s="6">
        <f t="shared" si="3"/>
        <v>0.95503333333333329</v>
      </c>
      <c r="N10" s="11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11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1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11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11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11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11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11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11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11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7"/>
    </row>
    <row r="11" spans="1:134" x14ac:dyDescent="0.25">
      <c r="A11" s="1"/>
      <c r="I11" s="11"/>
      <c r="N11" s="11"/>
      <c r="Z11" s="11"/>
      <c r="AL11" s="11"/>
      <c r="AX11" s="11"/>
      <c r="BJ11" s="11"/>
      <c r="BV11" s="11"/>
      <c r="CH11" s="11"/>
      <c r="CT11" s="11"/>
      <c r="DF11" s="11"/>
      <c r="DR11" s="11"/>
      <c r="ED11" s="17"/>
    </row>
    <row r="12" spans="1:134" x14ac:dyDescent="0.25">
      <c r="A12" s="5" t="s">
        <v>47</v>
      </c>
      <c r="I12" s="11"/>
      <c r="N12" s="11"/>
      <c r="Z12" s="11"/>
      <c r="AL12" s="11"/>
      <c r="AX12" s="11"/>
      <c r="BJ12" s="11"/>
      <c r="BV12" s="11"/>
      <c r="CH12" s="11"/>
      <c r="CT12" s="11"/>
      <c r="DF12" s="11"/>
      <c r="DR12" s="11"/>
      <c r="ED12" s="17"/>
    </row>
    <row r="13" spans="1:134" x14ac:dyDescent="0.25">
      <c r="A13" s="1" t="s">
        <v>6</v>
      </c>
      <c r="B13" s="6">
        <v>1.1504000000000001</v>
      </c>
      <c r="C13" s="6">
        <v>1.1578999999999999</v>
      </c>
      <c r="D13" s="6">
        <v>1.0222</v>
      </c>
      <c r="E13" s="6">
        <v>0.95450000000000002</v>
      </c>
      <c r="F13" s="6">
        <v>0.94289999999999996</v>
      </c>
      <c r="G13" s="6">
        <v>1</v>
      </c>
      <c r="H13" s="6">
        <v>1.0759000000000001</v>
      </c>
      <c r="I13" s="11"/>
      <c r="J13" s="6">
        <v>0.96809999999999996</v>
      </c>
      <c r="K13" s="6">
        <v>1.0024999999999999</v>
      </c>
      <c r="L13" s="6">
        <v>1.0097</v>
      </c>
      <c r="M13" s="6">
        <f t="shared" ref="M13:M15" si="4">(J13+K13+L13)/3</f>
        <v>0.99343333333333328</v>
      </c>
      <c r="N13" s="11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1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1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11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11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11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11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11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11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11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17"/>
    </row>
    <row r="14" spans="1:134" x14ac:dyDescent="0.25">
      <c r="A14" s="1" t="s">
        <v>7</v>
      </c>
      <c r="B14" s="6">
        <v>1.1951000000000001</v>
      </c>
      <c r="C14" s="6">
        <v>1.333</v>
      </c>
      <c r="D14" s="6">
        <v>1.1175999999999999</v>
      </c>
      <c r="E14" s="6">
        <v>1</v>
      </c>
      <c r="F14" s="6">
        <v>0.92</v>
      </c>
      <c r="G14" s="6">
        <v>0</v>
      </c>
      <c r="H14" s="6">
        <v>1.1077999999999999</v>
      </c>
      <c r="I14" s="11"/>
      <c r="J14" s="6">
        <v>0.94710000000000005</v>
      </c>
      <c r="K14" s="6">
        <v>1.0190999999999999</v>
      </c>
      <c r="L14" s="6">
        <v>1.0450999999999999</v>
      </c>
      <c r="M14" s="6">
        <f t="shared" si="4"/>
        <v>1.0037666666666667</v>
      </c>
      <c r="N14" s="11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1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1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11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11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11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11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11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11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11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17"/>
    </row>
    <row r="15" spans="1:134" x14ac:dyDescent="0.25">
      <c r="A15" s="1" t="s">
        <v>8</v>
      </c>
      <c r="B15" s="6">
        <v>1.125</v>
      </c>
      <c r="C15" s="6">
        <v>1</v>
      </c>
      <c r="D15" s="6">
        <v>0.96430000000000005</v>
      </c>
      <c r="E15" s="6">
        <v>0.91669999999999996</v>
      </c>
      <c r="F15" s="6">
        <v>1</v>
      </c>
      <c r="G15" s="6">
        <v>1</v>
      </c>
      <c r="H15" s="6">
        <v>1.0519000000000001</v>
      </c>
      <c r="I15" s="11"/>
      <c r="J15" s="6">
        <v>0.99180000000000001</v>
      </c>
      <c r="K15" s="6">
        <v>0.98839999999999995</v>
      </c>
      <c r="L15" s="6">
        <v>0.9829</v>
      </c>
      <c r="M15" s="6">
        <f t="shared" si="4"/>
        <v>0.98769999999999991</v>
      </c>
      <c r="N15" s="11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11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1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11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11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11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11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11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11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11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17"/>
    </row>
    <row r="16" spans="1:134" x14ac:dyDescent="0.25">
      <c r="A16" s="1"/>
      <c r="I16" s="11"/>
      <c r="N16" s="11"/>
      <c r="Z16" s="11"/>
      <c r="AL16" s="11"/>
      <c r="AX16" s="11"/>
      <c r="BJ16" s="11"/>
      <c r="BV16" s="11"/>
      <c r="CH16" s="11"/>
      <c r="CT16" s="11"/>
      <c r="DF16" s="11"/>
      <c r="DR16" s="11"/>
      <c r="ED16" s="17"/>
    </row>
    <row r="17" spans="1:134" x14ac:dyDescent="0.25">
      <c r="A17" s="2" t="s">
        <v>49</v>
      </c>
      <c r="I17" s="11"/>
      <c r="N17" s="11"/>
      <c r="Z17" s="11"/>
      <c r="AL17" s="11"/>
      <c r="AX17" s="11"/>
      <c r="BJ17" s="11"/>
      <c r="BV17" s="11"/>
      <c r="CH17" s="11"/>
      <c r="CT17" s="11"/>
      <c r="DF17" s="11"/>
      <c r="DR17" s="11"/>
      <c r="ED17" s="17"/>
    </row>
    <row r="18" spans="1:134" x14ac:dyDescent="0.25">
      <c r="A18" s="3" t="s">
        <v>48</v>
      </c>
      <c r="B18" s="4">
        <f t="shared" ref="B18:H18" si="5">B3</f>
        <v>130</v>
      </c>
      <c r="C18" s="4">
        <f t="shared" si="5"/>
        <v>22</v>
      </c>
      <c r="D18" s="4">
        <f t="shared" si="5"/>
        <v>46</v>
      </c>
      <c r="E18" s="4">
        <f t="shared" si="5"/>
        <v>21</v>
      </c>
      <c r="F18" s="4">
        <f t="shared" si="5"/>
        <v>33</v>
      </c>
      <c r="G18" s="4">
        <f t="shared" si="5"/>
        <v>3</v>
      </c>
      <c r="H18" s="4">
        <f t="shared" si="5"/>
        <v>255</v>
      </c>
      <c r="I18" s="11"/>
      <c r="J18" s="4">
        <f t="shared" ref="J18:M18" si="6">J3</f>
        <v>1517</v>
      </c>
      <c r="K18" s="4">
        <f t="shared" si="6"/>
        <v>798</v>
      </c>
      <c r="L18" s="4">
        <f t="shared" si="6"/>
        <v>623</v>
      </c>
      <c r="M18" s="4">
        <f t="shared" si="6"/>
        <v>2938</v>
      </c>
      <c r="N18" s="1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11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11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11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1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11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1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11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11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11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17"/>
    </row>
    <row r="19" spans="1:134" x14ac:dyDescent="0.25">
      <c r="A19" s="3" t="s">
        <v>50</v>
      </c>
      <c r="B19">
        <v>88</v>
      </c>
      <c r="C19">
        <v>12</v>
      </c>
      <c r="D19">
        <v>34</v>
      </c>
      <c r="E19">
        <v>13</v>
      </c>
      <c r="F19">
        <v>31</v>
      </c>
      <c r="G19">
        <v>2</v>
      </c>
      <c r="H19">
        <v>180</v>
      </c>
      <c r="I19" s="11"/>
      <c r="J19">
        <v>926</v>
      </c>
      <c r="K19">
        <v>512</v>
      </c>
      <c r="L19">
        <v>383</v>
      </c>
      <c r="M19">
        <f>SUM(J19:L19)</f>
        <v>1821</v>
      </c>
      <c r="N19" s="11"/>
      <c r="Z19" s="11"/>
      <c r="AL19" s="11"/>
      <c r="AX19" s="11"/>
      <c r="BJ19" s="11"/>
      <c r="BV19" s="11"/>
      <c r="CH19" s="11"/>
      <c r="CT19" s="11"/>
      <c r="DF19" s="11"/>
      <c r="DR19" s="11"/>
      <c r="ED19" s="17"/>
    </row>
    <row r="20" spans="1:134" x14ac:dyDescent="0.25">
      <c r="A20" s="3" t="s">
        <v>51</v>
      </c>
      <c r="B20" s="4">
        <f t="shared" ref="B20:H20" si="7">B18-B19</f>
        <v>42</v>
      </c>
      <c r="C20" s="4">
        <f t="shared" si="7"/>
        <v>10</v>
      </c>
      <c r="D20" s="4">
        <f t="shared" si="7"/>
        <v>12</v>
      </c>
      <c r="E20" s="4">
        <f t="shared" si="7"/>
        <v>8</v>
      </c>
      <c r="F20" s="4">
        <f t="shared" si="7"/>
        <v>2</v>
      </c>
      <c r="G20" s="4">
        <f t="shared" si="7"/>
        <v>1</v>
      </c>
      <c r="H20" s="4">
        <f t="shared" si="7"/>
        <v>75</v>
      </c>
      <c r="I20" s="11"/>
      <c r="J20" s="4">
        <f t="shared" ref="J20:K20" si="8">J18-J19</f>
        <v>591</v>
      </c>
      <c r="K20" s="4">
        <f t="shared" si="8"/>
        <v>286</v>
      </c>
      <c r="L20" s="4">
        <f t="shared" ref="L20" si="9">L18-L19</f>
        <v>240</v>
      </c>
      <c r="M20" s="4">
        <f t="shared" ref="M20" si="10">M18-M19</f>
        <v>1117</v>
      </c>
      <c r="N20" s="1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11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1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1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1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11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1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11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11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11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17"/>
    </row>
    <row r="21" spans="1:134" x14ac:dyDescent="0.25">
      <c r="A21" s="3" t="s">
        <v>53</v>
      </c>
      <c r="B21" s="7">
        <f>B19/B18</f>
        <v>0.67692307692307696</v>
      </c>
      <c r="C21" s="7">
        <f t="shared" ref="C21:H21" si="11">C19/C18</f>
        <v>0.54545454545454541</v>
      </c>
      <c r="D21" s="7">
        <f t="shared" si="11"/>
        <v>0.73913043478260865</v>
      </c>
      <c r="E21" s="7">
        <f t="shared" si="11"/>
        <v>0.61904761904761907</v>
      </c>
      <c r="F21" s="7">
        <f t="shared" si="11"/>
        <v>0.93939393939393945</v>
      </c>
      <c r="G21" s="7">
        <f t="shared" si="11"/>
        <v>0.66666666666666663</v>
      </c>
      <c r="H21" s="7">
        <f t="shared" si="11"/>
        <v>0.70588235294117652</v>
      </c>
      <c r="I21" s="11"/>
      <c r="J21" s="7">
        <f>J19/J18</f>
        <v>0.61041529334212263</v>
      </c>
      <c r="K21" s="7">
        <f t="shared" ref="K21:M21" si="12">K19/K18</f>
        <v>0.64160401002506262</v>
      </c>
      <c r="L21" s="7">
        <f t="shared" si="12"/>
        <v>0.6147672552166934</v>
      </c>
      <c r="M21" s="7">
        <f t="shared" si="12"/>
        <v>0.61980939414567737</v>
      </c>
      <c r="N21" s="1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11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1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11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1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1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11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11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11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11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17"/>
    </row>
    <row r="22" spans="1:134" x14ac:dyDescent="0.25">
      <c r="A22" s="3"/>
      <c r="B22" s="4"/>
      <c r="C22" s="4"/>
      <c r="D22" s="4"/>
      <c r="E22" s="4"/>
      <c r="F22" s="4"/>
      <c r="G22" s="4"/>
      <c r="H22" s="4"/>
      <c r="I22" s="11"/>
      <c r="J22" s="4"/>
      <c r="K22" s="4"/>
      <c r="L22" s="4"/>
      <c r="M22" s="4"/>
      <c r="N22" s="1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1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11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1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1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11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11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11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11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11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17"/>
    </row>
    <row r="23" spans="1:134" x14ac:dyDescent="0.25">
      <c r="A23" s="3" t="s">
        <v>52</v>
      </c>
      <c r="B23" s="4">
        <v>106</v>
      </c>
      <c r="C23" s="4">
        <v>20</v>
      </c>
      <c r="D23" s="4">
        <v>39</v>
      </c>
      <c r="E23" s="4">
        <v>19</v>
      </c>
      <c r="F23" s="4">
        <v>28</v>
      </c>
      <c r="G23" s="4">
        <v>2</v>
      </c>
      <c r="H23" s="4">
        <v>214</v>
      </c>
      <c r="I23" s="11"/>
      <c r="J23" s="4">
        <v>1275</v>
      </c>
      <c r="K23" s="4">
        <v>702</v>
      </c>
      <c r="L23" s="4">
        <v>539</v>
      </c>
      <c r="M23">
        <f>SUM(J23:L23)</f>
        <v>2516</v>
      </c>
      <c r="N23" s="1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1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1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1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1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11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11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11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11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11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17"/>
    </row>
    <row r="24" spans="1:134" x14ac:dyDescent="0.25">
      <c r="A24" s="3" t="s">
        <v>54</v>
      </c>
      <c r="B24" s="4">
        <f>B18-B23</f>
        <v>24</v>
      </c>
      <c r="C24" s="4">
        <f t="shared" ref="C24:H24" si="13">C18-C23</f>
        <v>2</v>
      </c>
      <c r="D24" s="4">
        <f t="shared" si="13"/>
        <v>7</v>
      </c>
      <c r="E24" s="4">
        <f t="shared" si="13"/>
        <v>2</v>
      </c>
      <c r="F24" s="4">
        <f t="shared" si="13"/>
        <v>5</v>
      </c>
      <c r="G24" s="4">
        <f t="shared" si="13"/>
        <v>1</v>
      </c>
      <c r="H24" s="4">
        <f t="shared" si="13"/>
        <v>41</v>
      </c>
      <c r="I24" s="11"/>
      <c r="J24" s="4">
        <f>J18-J23</f>
        <v>242</v>
      </c>
      <c r="K24" s="4">
        <f t="shared" ref="K24" si="14">K18-K23</f>
        <v>96</v>
      </c>
      <c r="L24" s="4">
        <f t="shared" ref="L24" si="15">L18-L23</f>
        <v>84</v>
      </c>
      <c r="M24" s="4">
        <f t="shared" ref="M24" si="16">M18-M23</f>
        <v>422</v>
      </c>
      <c r="N24" s="1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1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1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1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1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11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11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11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11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11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17"/>
    </row>
    <row r="25" spans="1:134" x14ac:dyDescent="0.25">
      <c r="A25" s="3" t="s">
        <v>55</v>
      </c>
      <c r="B25" s="6">
        <f>B23/B18</f>
        <v>0.81538461538461537</v>
      </c>
      <c r="C25" s="6">
        <f t="shared" ref="C25:H25" si="17">C23/C18</f>
        <v>0.90909090909090906</v>
      </c>
      <c r="D25" s="6">
        <f t="shared" si="17"/>
        <v>0.84782608695652173</v>
      </c>
      <c r="E25" s="6">
        <f t="shared" si="17"/>
        <v>0.90476190476190477</v>
      </c>
      <c r="F25" s="6">
        <f t="shared" si="17"/>
        <v>0.84848484848484851</v>
      </c>
      <c r="G25" s="6">
        <f t="shared" si="17"/>
        <v>0.66666666666666663</v>
      </c>
      <c r="H25" s="6">
        <f t="shared" si="17"/>
        <v>0.83921568627450982</v>
      </c>
      <c r="I25" s="11"/>
      <c r="J25" s="6">
        <f>J23/J18</f>
        <v>0.84047462096242587</v>
      </c>
      <c r="K25" s="6">
        <f t="shared" ref="K25:M25" si="18">K23/K18</f>
        <v>0.87969924812030076</v>
      </c>
      <c r="L25" s="6">
        <f t="shared" si="18"/>
        <v>0.8651685393258427</v>
      </c>
      <c r="M25" s="6">
        <f t="shared" si="18"/>
        <v>0.85636487406398909</v>
      </c>
      <c r="N25" s="1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1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1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11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11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11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11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11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11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11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17"/>
    </row>
    <row r="26" spans="1:134" x14ac:dyDescent="0.25">
      <c r="A26" s="3"/>
      <c r="B26" s="6"/>
      <c r="C26" s="4"/>
      <c r="D26" s="4"/>
      <c r="E26" s="4"/>
      <c r="F26" s="4"/>
      <c r="G26" s="4"/>
      <c r="H26" s="4"/>
      <c r="I26" s="11"/>
      <c r="J26" s="6"/>
      <c r="K26" s="4"/>
      <c r="L26" s="4"/>
      <c r="M26" s="4"/>
      <c r="N26" s="11"/>
      <c r="O26" s="6"/>
      <c r="P26" s="4"/>
      <c r="Q26" s="4"/>
      <c r="R26" s="4"/>
      <c r="S26" s="4"/>
      <c r="T26" s="4"/>
      <c r="U26" s="4"/>
      <c r="V26" s="4"/>
      <c r="W26" s="4"/>
      <c r="X26" s="4"/>
      <c r="Y26" s="4"/>
      <c r="Z26" s="11"/>
      <c r="AA26" s="6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1"/>
      <c r="AM26" s="6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11"/>
      <c r="AY26" s="6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1"/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11"/>
      <c r="BW26" s="6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11"/>
      <c r="CI26" s="6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11"/>
      <c r="CU26" s="6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11"/>
      <c r="DG26" s="6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11"/>
      <c r="DS26" s="6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17"/>
    </row>
    <row r="27" spans="1:134" x14ac:dyDescent="0.25">
      <c r="A27" s="1"/>
      <c r="I27" s="11"/>
      <c r="N27" s="11"/>
      <c r="Z27" s="11"/>
      <c r="AL27" s="11"/>
      <c r="AX27" s="11"/>
      <c r="BJ27" s="11"/>
      <c r="BV27" s="11"/>
      <c r="CH27" s="11"/>
      <c r="CT27" s="11"/>
      <c r="DF27" s="11"/>
      <c r="DR27" s="11"/>
      <c r="ED27" s="17"/>
    </row>
    <row r="28" spans="1:134" x14ac:dyDescent="0.25">
      <c r="A28" s="2" t="s">
        <v>9</v>
      </c>
      <c r="I28" s="11"/>
      <c r="N28" s="11"/>
      <c r="Z28" s="11"/>
      <c r="AL28" s="11"/>
      <c r="AX28" s="11"/>
      <c r="BJ28" s="11"/>
      <c r="BV28" s="11"/>
      <c r="CH28" s="11"/>
      <c r="CT28" s="11"/>
      <c r="DF28" s="11"/>
      <c r="DR28" s="11"/>
      <c r="ED28" s="17"/>
    </row>
    <row r="29" spans="1:134" x14ac:dyDescent="0.25">
      <c r="A29" s="1" t="s">
        <v>10</v>
      </c>
      <c r="B29">
        <v>75</v>
      </c>
      <c r="C29">
        <v>10</v>
      </c>
      <c r="D29">
        <v>26</v>
      </c>
      <c r="E29">
        <v>11</v>
      </c>
      <c r="F29">
        <v>7</v>
      </c>
      <c r="G29">
        <v>3</v>
      </c>
      <c r="H29">
        <v>132</v>
      </c>
      <c r="I29" s="11"/>
      <c r="J29">
        <v>663</v>
      </c>
      <c r="K29">
        <v>382</v>
      </c>
      <c r="L29">
        <v>313</v>
      </c>
      <c r="M29">
        <f>SUM(J29:L29)</f>
        <v>1358</v>
      </c>
      <c r="N29" s="11"/>
      <c r="Z29" s="11"/>
      <c r="AL29" s="11"/>
      <c r="AX29" s="11"/>
      <c r="BJ29" s="11"/>
      <c r="BV29" s="11"/>
      <c r="CH29" s="11"/>
      <c r="CT29" s="11"/>
      <c r="DF29" s="11"/>
      <c r="DR29" s="11"/>
      <c r="ED29" s="17"/>
    </row>
    <row r="30" spans="1:134" x14ac:dyDescent="0.25">
      <c r="A30" s="1" t="s">
        <v>131</v>
      </c>
      <c r="B30" s="6">
        <f>B29/B$5</f>
        <v>0.92592592592592593</v>
      </c>
      <c r="C30" s="6">
        <f t="shared" ref="C30:H30" si="19">C29/C$5</f>
        <v>1</v>
      </c>
      <c r="D30" s="6">
        <f t="shared" si="19"/>
        <v>0.96296296296296291</v>
      </c>
      <c r="E30" s="6">
        <f t="shared" si="19"/>
        <v>1</v>
      </c>
      <c r="F30" s="6">
        <f t="shared" si="19"/>
        <v>0.7</v>
      </c>
      <c r="G30" s="6">
        <f t="shared" si="19"/>
        <v>1</v>
      </c>
      <c r="H30" s="6">
        <f t="shared" si="19"/>
        <v>0.92957746478873238</v>
      </c>
      <c r="I30" s="11"/>
      <c r="J30" s="6">
        <f>J29/J$5</f>
        <v>0.90946502057613166</v>
      </c>
      <c r="K30" s="6">
        <f t="shared" ref="K30" si="20">K29/K$5</f>
        <v>0.89882352941176469</v>
      </c>
      <c r="L30" s="6">
        <f t="shared" ref="L30" si="21">L29/L$5</f>
        <v>0.90724637681159426</v>
      </c>
      <c r="M30" s="6">
        <f t="shared" ref="M30" si="22">M29/M$5</f>
        <v>0.9059372915276851</v>
      </c>
      <c r="N30" s="1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1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1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11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11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11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11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11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11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11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17"/>
    </row>
    <row r="31" spans="1:134" x14ac:dyDescent="0.25">
      <c r="A31" s="1" t="s">
        <v>12</v>
      </c>
      <c r="B31">
        <v>38</v>
      </c>
      <c r="C31">
        <v>4</v>
      </c>
      <c r="D31">
        <v>11</v>
      </c>
      <c r="E31">
        <v>10</v>
      </c>
      <c r="F31">
        <v>3</v>
      </c>
      <c r="G31">
        <v>3</v>
      </c>
      <c r="H31">
        <v>69</v>
      </c>
      <c r="I31" s="11"/>
      <c r="J31">
        <v>277</v>
      </c>
      <c r="K31">
        <v>182</v>
      </c>
      <c r="L31">
        <v>138</v>
      </c>
      <c r="M31">
        <f>SUM(J31:L31)</f>
        <v>597</v>
      </c>
      <c r="N31" s="11"/>
      <c r="Z31" s="11"/>
      <c r="AL31" s="11"/>
      <c r="AX31" s="11"/>
      <c r="BJ31" s="11"/>
      <c r="BV31" s="11"/>
      <c r="CH31" s="11"/>
      <c r="CT31" s="11"/>
      <c r="DF31" s="11"/>
      <c r="DR31" s="11"/>
      <c r="ED31" s="17"/>
    </row>
    <row r="32" spans="1:134" x14ac:dyDescent="0.25">
      <c r="A32" s="1" t="s">
        <v>131</v>
      </c>
      <c r="B32" s="6">
        <f>B31/B$5</f>
        <v>0.46913580246913578</v>
      </c>
      <c r="C32" s="6">
        <f t="shared" ref="C32:H32" si="23">C31/C$5</f>
        <v>0.4</v>
      </c>
      <c r="D32" s="6">
        <f t="shared" si="23"/>
        <v>0.40740740740740738</v>
      </c>
      <c r="E32" s="6">
        <f t="shared" si="23"/>
        <v>0.90909090909090906</v>
      </c>
      <c r="F32" s="6">
        <f t="shared" si="23"/>
        <v>0.3</v>
      </c>
      <c r="G32" s="6">
        <f t="shared" si="23"/>
        <v>1</v>
      </c>
      <c r="H32" s="6">
        <f t="shared" si="23"/>
        <v>0.4859154929577465</v>
      </c>
      <c r="I32" s="11"/>
      <c r="J32" s="6">
        <f>J31/J$5</f>
        <v>0.37997256515775035</v>
      </c>
      <c r="K32" s="6">
        <f t="shared" ref="K32" si="24">K31/K$5</f>
        <v>0.42823529411764705</v>
      </c>
      <c r="L32" s="6">
        <f t="shared" ref="L32" si="25">L31/L$5</f>
        <v>0.4</v>
      </c>
      <c r="M32" s="6">
        <f t="shared" ref="M32" si="26">M31/M$5</f>
        <v>0.39826551034022684</v>
      </c>
      <c r="N32" s="1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1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1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11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1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11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11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11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11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11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17"/>
    </row>
    <row r="33" spans="1:134" x14ac:dyDescent="0.25">
      <c r="A33" s="1" t="s">
        <v>13</v>
      </c>
      <c r="B33">
        <v>20</v>
      </c>
      <c r="C33">
        <v>3</v>
      </c>
      <c r="D33">
        <v>8</v>
      </c>
      <c r="E33">
        <v>9</v>
      </c>
      <c r="F33">
        <v>1</v>
      </c>
      <c r="G33">
        <v>3</v>
      </c>
      <c r="H33">
        <v>44</v>
      </c>
      <c r="I33" s="11"/>
      <c r="J33">
        <v>176</v>
      </c>
      <c r="K33">
        <v>110</v>
      </c>
      <c r="L33">
        <v>88</v>
      </c>
      <c r="M33">
        <f>SUM(J33:L33)</f>
        <v>374</v>
      </c>
      <c r="N33" s="11"/>
      <c r="Z33" s="11"/>
      <c r="AL33" s="11"/>
      <c r="AX33" s="11"/>
      <c r="BJ33" s="11"/>
      <c r="BV33" s="11"/>
      <c r="CH33" s="11"/>
      <c r="CT33" s="11"/>
      <c r="DF33" s="11"/>
      <c r="DR33" s="11"/>
      <c r="ED33" s="17"/>
    </row>
    <row r="34" spans="1:134" x14ac:dyDescent="0.25">
      <c r="A34" s="1" t="s">
        <v>131</v>
      </c>
      <c r="B34" s="6">
        <f>B33/B$5</f>
        <v>0.24691358024691357</v>
      </c>
      <c r="C34" s="6">
        <f t="shared" ref="C34:H34" si="27">C33/C$5</f>
        <v>0.3</v>
      </c>
      <c r="D34" s="6">
        <f t="shared" si="27"/>
        <v>0.29629629629629628</v>
      </c>
      <c r="E34" s="6">
        <f t="shared" si="27"/>
        <v>0.81818181818181823</v>
      </c>
      <c r="F34" s="6">
        <f t="shared" si="27"/>
        <v>0.1</v>
      </c>
      <c r="G34" s="6">
        <f t="shared" si="27"/>
        <v>1</v>
      </c>
      <c r="H34" s="6">
        <f t="shared" si="27"/>
        <v>0.30985915492957744</v>
      </c>
      <c r="I34" s="11"/>
      <c r="J34" s="6">
        <f>J33/J$5</f>
        <v>0.24142661179698216</v>
      </c>
      <c r="K34" s="6">
        <f t="shared" ref="K34" si="28">K33/K$5</f>
        <v>0.25882352941176473</v>
      </c>
      <c r="L34" s="6">
        <f t="shared" ref="L34" si="29">L33/L$5</f>
        <v>0.25507246376811593</v>
      </c>
      <c r="M34" s="6">
        <f t="shared" ref="M34" si="30">M33/M$5</f>
        <v>0.24949966644429619</v>
      </c>
      <c r="N34" s="1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11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1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11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1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11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11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11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11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11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17"/>
    </row>
    <row r="35" spans="1:134" x14ac:dyDescent="0.25">
      <c r="A35" s="1" t="s">
        <v>14</v>
      </c>
      <c r="B35">
        <v>7</v>
      </c>
      <c r="C35">
        <v>2</v>
      </c>
      <c r="D35">
        <v>5</v>
      </c>
      <c r="E35">
        <v>7</v>
      </c>
      <c r="F35">
        <v>1</v>
      </c>
      <c r="G35">
        <v>2</v>
      </c>
      <c r="H35">
        <v>24</v>
      </c>
      <c r="I35" s="11"/>
      <c r="J35">
        <v>88</v>
      </c>
      <c r="K35">
        <v>56</v>
      </c>
      <c r="L35">
        <v>39</v>
      </c>
      <c r="M35">
        <f>SUM(J35:L35)</f>
        <v>183</v>
      </c>
      <c r="N35" s="11"/>
      <c r="Z35" s="11"/>
      <c r="AL35" s="11"/>
      <c r="AX35" s="11"/>
      <c r="BJ35" s="11"/>
      <c r="BV35" s="11"/>
      <c r="CH35" s="11"/>
      <c r="CT35" s="11"/>
      <c r="DF35" s="11"/>
      <c r="DR35" s="11"/>
      <c r="ED35" s="17"/>
    </row>
    <row r="36" spans="1:134" x14ac:dyDescent="0.25">
      <c r="A36" s="1" t="s">
        <v>131</v>
      </c>
      <c r="B36" s="6">
        <f>B35/B$5</f>
        <v>8.6419753086419748E-2</v>
      </c>
      <c r="C36" s="6">
        <f t="shared" ref="C36:H36" si="31">C35/C$5</f>
        <v>0.2</v>
      </c>
      <c r="D36" s="6">
        <f t="shared" si="31"/>
        <v>0.18518518518518517</v>
      </c>
      <c r="E36" s="6">
        <f t="shared" si="31"/>
        <v>0.63636363636363635</v>
      </c>
      <c r="F36" s="6">
        <f t="shared" si="31"/>
        <v>0.1</v>
      </c>
      <c r="G36" s="6">
        <f t="shared" si="31"/>
        <v>0.66666666666666663</v>
      </c>
      <c r="H36" s="6">
        <f t="shared" si="31"/>
        <v>0.16901408450704225</v>
      </c>
      <c r="I36" s="11"/>
      <c r="J36" s="6">
        <f>J35/J$5</f>
        <v>0.12071330589849108</v>
      </c>
      <c r="K36" s="6">
        <f t="shared" ref="K36" si="32">K35/K$5</f>
        <v>0.13176470588235295</v>
      </c>
      <c r="L36" s="6">
        <f t="shared" ref="L36" si="33">L35/L$5</f>
        <v>0.11304347826086956</v>
      </c>
      <c r="M36" s="6">
        <f t="shared" ref="M36" si="34">M35/M$5</f>
        <v>0.12208138759172782</v>
      </c>
      <c r="N36" s="1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1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1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11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11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11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11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11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11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11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17"/>
    </row>
    <row r="37" spans="1:134" x14ac:dyDescent="0.25">
      <c r="A37" s="1" t="s">
        <v>15</v>
      </c>
      <c r="B37">
        <v>2</v>
      </c>
      <c r="C37">
        <v>0</v>
      </c>
      <c r="D37">
        <v>2</v>
      </c>
      <c r="E37">
        <v>3</v>
      </c>
      <c r="F37">
        <v>1</v>
      </c>
      <c r="G37">
        <v>2</v>
      </c>
      <c r="H37">
        <v>10</v>
      </c>
      <c r="I37" s="11"/>
      <c r="J37">
        <v>32</v>
      </c>
      <c r="K37">
        <v>27</v>
      </c>
      <c r="L37">
        <v>14</v>
      </c>
      <c r="M37">
        <f>SUM(J37:L37)</f>
        <v>73</v>
      </c>
      <c r="N37" s="11"/>
      <c r="Z37" s="11"/>
      <c r="AL37" s="11"/>
      <c r="AX37" s="11"/>
      <c r="BJ37" s="11"/>
      <c r="BV37" s="11"/>
      <c r="CH37" s="11"/>
      <c r="CT37" s="11"/>
      <c r="DF37" s="11"/>
      <c r="DR37" s="11"/>
      <c r="ED37" s="17"/>
    </row>
    <row r="38" spans="1:134" x14ac:dyDescent="0.25">
      <c r="A38" s="1" t="s">
        <v>131</v>
      </c>
      <c r="B38" s="6">
        <f>B37/B$5</f>
        <v>2.4691358024691357E-2</v>
      </c>
      <c r="C38" s="6">
        <f t="shared" ref="C38:H38" si="35">C37/C$5</f>
        <v>0</v>
      </c>
      <c r="D38" s="6">
        <f t="shared" si="35"/>
        <v>7.407407407407407E-2</v>
      </c>
      <c r="E38" s="6">
        <f t="shared" si="35"/>
        <v>0.27272727272727271</v>
      </c>
      <c r="F38" s="6">
        <f t="shared" si="35"/>
        <v>0.1</v>
      </c>
      <c r="G38" s="6">
        <f t="shared" si="35"/>
        <v>0.66666666666666663</v>
      </c>
      <c r="H38" s="6">
        <f t="shared" si="35"/>
        <v>7.0422535211267609E-2</v>
      </c>
      <c r="I38" s="11"/>
      <c r="J38" s="6">
        <f>J37/J$5</f>
        <v>4.38957475994513E-2</v>
      </c>
      <c r="K38" s="6">
        <f t="shared" ref="K38" si="36">K37/K$5</f>
        <v>6.3529411764705876E-2</v>
      </c>
      <c r="L38" s="6">
        <f t="shared" ref="L38" si="37">L37/L$5</f>
        <v>4.0579710144927533E-2</v>
      </c>
      <c r="M38" s="6">
        <f t="shared" ref="M38" si="38">M37/M$5</f>
        <v>4.8699132755170113E-2</v>
      </c>
      <c r="N38" s="1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1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1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11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11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11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11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11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11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11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17"/>
    </row>
    <row r="39" spans="1:134" x14ac:dyDescent="0.25">
      <c r="A39" s="1"/>
      <c r="I39" s="11"/>
      <c r="N39" s="11"/>
      <c r="Z39" s="11"/>
      <c r="AL39" s="11"/>
      <c r="AX39" s="11"/>
      <c r="BJ39" s="11"/>
      <c r="BV39" s="11"/>
      <c r="CH39" s="11"/>
      <c r="CT39" s="11"/>
      <c r="DF39" s="11"/>
      <c r="DR39" s="11"/>
      <c r="ED39" s="17"/>
    </row>
    <row r="40" spans="1:134" x14ac:dyDescent="0.25">
      <c r="A40" s="2" t="s">
        <v>16</v>
      </c>
      <c r="I40" s="11"/>
      <c r="N40" s="11"/>
      <c r="Z40" s="11"/>
      <c r="AL40" s="11"/>
      <c r="AX40" s="11"/>
      <c r="BJ40" s="11"/>
      <c r="BV40" s="11"/>
      <c r="CH40" s="11"/>
      <c r="CT40" s="11"/>
      <c r="DF40" s="11"/>
      <c r="DR40" s="11"/>
      <c r="ED40" s="17"/>
    </row>
    <row r="41" spans="1:134" x14ac:dyDescent="0.25">
      <c r="A41" s="1" t="s">
        <v>17</v>
      </c>
      <c r="B41">
        <f>B43+B45+B47+B49+B51</f>
        <v>34</v>
      </c>
      <c r="C41">
        <f t="shared" ref="C41:H41" si="39">C43+C45+C47+C49+C51</f>
        <v>7</v>
      </c>
      <c r="D41">
        <f t="shared" si="39"/>
        <v>8</v>
      </c>
      <c r="E41">
        <f t="shared" si="39"/>
        <v>5</v>
      </c>
      <c r="F41">
        <f t="shared" si="39"/>
        <v>18</v>
      </c>
      <c r="G41">
        <f t="shared" si="39"/>
        <v>0</v>
      </c>
      <c r="H41">
        <f t="shared" si="39"/>
        <v>72</v>
      </c>
      <c r="I41" s="11"/>
      <c r="J41">
        <f>J43+J45+J47+J49+J51</f>
        <v>447</v>
      </c>
      <c r="K41">
        <f t="shared" ref="K41:M41" si="40">K43+K45+K47+K49+K51</f>
        <v>182</v>
      </c>
      <c r="L41">
        <f t="shared" si="40"/>
        <v>150</v>
      </c>
      <c r="M41">
        <f t="shared" si="40"/>
        <v>779</v>
      </c>
      <c r="N41" s="11"/>
      <c r="Z41" s="11"/>
      <c r="AL41" s="11"/>
      <c r="AX41" s="11"/>
      <c r="BJ41" s="11"/>
      <c r="BV41" s="11"/>
      <c r="CH41" s="11"/>
      <c r="CT41" s="11"/>
      <c r="DF41" s="11"/>
      <c r="DR41" s="11"/>
      <c r="ED41" s="17"/>
    </row>
    <row r="42" spans="1:134" x14ac:dyDescent="0.25">
      <c r="A42" s="1" t="s">
        <v>70</v>
      </c>
      <c r="B42" s="6">
        <f>B41/B$4</f>
        <v>0.69387755102040816</v>
      </c>
      <c r="C42" s="6">
        <f t="shared" ref="C42:H42" si="41">C41/C$4</f>
        <v>0.58333333333333337</v>
      </c>
      <c r="D42" s="6">
        <f t="shared" si="41"/>
        <v>0.42105263157894735</v>
      </c>
      <c r="E42" s="6">
        <f t="shared" si="41"/>
        <v>0.5</v>
      </c>
      <c r="F42" s="6">
        <f t="shared" si="41"/>
        <v>0.78260869565217395</v>
      </c>
      <c r="G42" s="6" t="e">
        <f t="shared" si="41"/>
        <v>#DIV/0!</v>
      </c>
      <c r="H42" s="6">
        <f t="shared" si="41"/>
        <v>0.63716814159292035</v>
      </c>
      <c r="I42" s="11"/>
      <c r="J42" s="6">
        <f>J41/J$4</f>
        <v>0.56725888324873097</v>
      </c>
      <c r="K42" s="6">
        <f t="shared" ref="K42" si="42">K41/K$4</f>
        <v>0.48793565683646112</v>
      </c>
      <c r="L42" s="6">
        <f t="shared" ref="L42" si="43">L41/L$4</f>
        <v>0.53956834532374098</v>
      </c>
      <c r="M42" s="6">
        <f t="shared" ref="M42" si="44">M41/M$4</f>
        <v>0.54134815844336348</v>
      </c>
      <c r="N42" s="1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1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1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11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11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11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11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11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11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11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17"/>
    </row>
    <row r="43" spans="1:134" x14ac:dyDescent="0.25">
      <c r="A43" s="1" t="s">
        <v>18</v>
      </c>
      <c r="B43">
        <v>21</v>
      </c>
      <c r="C43">
        <v>5</v>
      </c>
      <c r="D43">
        <v>7</v>
      </c>
      <c r="E43">
        <v>4</v>
      </c>
      <c r="F43">
        <v>13</v>
      </c>
      <c r="G43">
        <v>0</v>
      </c>
      <c r="H43">
        <v>50</v>
      </c>
      <c r="I43" s="11"/>
      <c r="J43">
        <v>286</v>
      </c>
      <c r="K43">
        <v>123</v>
      </c>
      <c r="L43">
        <v>101</v>
      </c>
      <c r="M43">
        <f>SUM(J43:L43)</f>
        <v>510</v>
      </c>
      <c r="N43" s="11"/>
      <c r="Z43" s="11"/>
      <c r="AL43" s="11"/>
      <c r="AX43" s="11"/>
      <c r="BJ43" s="11"/>
      <c r="BV43" s="11"/>
      <c r="CH43" s="11"/>
      <c r="CT43" s="11"/>
      <c r="DF43" s="11"/>
      <c r="DR43" s="11"/>
      <c r="ED43" s="17"/>
    </row>
    <row r="44" spans="1:134" x14ac:dyDescent="0.25">
      <c r="A44" s="1" t="s">
        <v>71</v>
      </c>
      <c r="B44" s="6">
        <v>0.1</v>
      </c>
      <c r="C44" s="6">
        <f t="shared" ref="C44:H44" si="45">C43/C$4</f>
        <v>0.41666666666666669</v>
      </c>
      <c r="D44" s="6">
        <f t="shared" si="45"/>
        <v>0.36842105263157893</v>
      </c>
      <c r="E44" s="6">
        <f t="shared" si="45"/>
        <v>0.4</v>
      </c>
      <c r="F44" s="6">
        <f t="shared" si="45"/>
        <v>0.56521739130434778</v>
      </c>
      <c r="G44" s="6" t="e">
        <f t="shared" si="45"/>
        <v>#DIV/0!</v>
      </c>
      <c r="H44" s="6">
        <f t="shared" si="45"/>
        <v>0.44247787610619471</v>
      </c>
      <c r="I44" s="11"/>
      <c r="J44" s="6">
        <f>J43/J$4</f>
        <v>0.3629441624365482</v>
      </c>
      <c r="K44" s="6">
        <f t="shared" ref="K44" si="46">K43/K$4</f>
        <v>0.32975871313672922</v>
      </c>
      <c r="L44" s="6">
        <f t="shared" ref="L44" si="47">L43/L$4</f>
        <v>0.36330935251798563</v>
      </c>
      <c r="M44" s="6">
        <f t="shared" ref="M44" si="48">M43/M$4</f>
        <v>0.35441278665740095</v>
      </c>
      <c r="N44" s="1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1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1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11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11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11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11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11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11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11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17"/>
    </row>
    <row r="45" spans="1:134" x14ac:dyDescent="0.25">
      <c r="A45" s="1" t="s">
        <v>19</v>
      </c>
      <c r="B45">
        <v>10</v>
      </c>
      <c r="C45">
        <v>2</v>
      </c>
      <c r="D45">
        <v>1</v>
      </c>
      <c r="E45">
        <v>1</v>
      </c>
      <c r="F45">
        <v>3</v>
      </c>
      <c r="G45">
        <v>0</v>
      </c>
      <c r="H45">
        <v>17</v>
      </c>
      <c r="I45" s="11"/>
      <c r="J45">
        <v>108</v>
      </c>
      <c r="K45">
        <v>39</v>
      </c>
      <c r="L45">
        <v>35</v>
      </c>
      <c r="M45">
        <f>SUM(J45:L45)</f>
        <v>182</v>
      </c>
      <c r="N45" s="11"/>
      <c r="Z45" s="11"/>
      <c r="AL45" s="11"/>
      <c r="AX45" s="11"/>
      <c r="BJ45" s="11"/>
      <c r="BV45" s="11"/>
      <c r="CH45" s="11"/>
      <c r="CT45" s="11"/>
      <c r="DF45" s="11"/>
      <c r="DR45" s="11"/>
      <c r="ED45" s="17"/>
    </row>
    <row r="46" spans="1:134" x14ac:dyDescent="0.25">
      <c r="A46" s="1" t="s">
        <v>72</v>
      </c>
      <c r="B46" s="6">
        <f>B45/B$4</f>
        <v>0.20408163265306123</v>
      </c>
      <c r="C46" s="6">
        <f t="shared" ref="C46:H46" si="49">C45/C$4</f>
        <v>0.16666666666666666</v>
      </c>
      <c r="D46" s="6">
        <f t="shared" si="49"/>
        <v>5.2631578947368418E-2</v>
      </c>
      <c r="E46" s="6">
        <f t="shared" si="49"/>
        <v>0.1</v>
      </c>
      <c r="F46" s="6">
        <f t="shared" si="49"/>
        <v>0.13043478260869565</v>
      </c>
      <c r="G46" s="6" t="e">
        <f t="shared" si="49"/>
        <v>#DIV/0!</v>
      </c>
      <c r="H46" s="6">
        <f t="shared" si="49"/>
        <v>0.15044247787610621</v>
      </c>
      <c r="I46" s="11"/>
      <c r="J46" s="6">
        <f>J45/J$4</f>
        <v>0.13705583756345177</v>
      </c>
      <c r="K46" s="6">
        <f t="shared" ref="K46" si="50">K45/K$4</f>
        <v>0.10455764075067024</v>
      </c>
      <c r="L46" s="6">
        <f t="shared" ref="L46" si="51">L45/L$4</f>
        <v>0.12589928057553956</v>
      </c>
      <c r="M46" s="6">
        <f t="shared" ref="M46" si="52">M45/M$4</f>
        <v>0.12647671994440585</v>
      </c>
      <c r="N46" s="1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1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11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11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11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11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11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11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11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11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17"/>
    </row>
    <row r="47" spans="1:134" x14ac:dyDescent="0.25">
      <c r="A47" s="1" t="s">
        <v>20</v>
      </c>
      <c r="B47">
        <v>3</v>
      </c>
      <c r="C47">
        <v>0</v>
      </c>
      <c r="D47">
        <v>0</v>
      </c>
      <c r="E47">
        <v>0</v>
      </c>
      <c r="F47">
        <v>2</v>
      </c>
      <c r="G47">
        <v>0</v>
      </c>
      <c r="H47">
        <v>5</v>
      </c>
      <c r="I47" s="11"/>
      <c r="J47">
        <v>36</v>
      </c>
      <c r="K47">
        <v>14</v>
      </c>
      <c r="L47">
        <v>11</v>
      </c>
      <c r="M47">
        <f>SUM(J47:L47)</f>
        <v>61</v>
      </c>
      <c r="N47" s="11"/>
      <c r="Z47" s="11"/>
      <c r="AL47" s="11"/>
      <c r="AX47" s="11"/>
      <c r="BJ47" s="11"/>
      <c r="BV47" s="11"/>
      <c r="CH47" s="11"/>
      <c r="CT47" s="11"/>
      <c r="DF47" s="11"/>
      <c r="DR47" s="11"/>
      <c r="ED47" s="17"/>
    </row>
    <row r="48" spans="1:134" x14ac:dyDescent="0.25">
      <c r="A48" s="1" t="s">
        <v>73</v>
      </c>
      <c r="B48" s="6">
        <f>B47/B$4</f>
        <v>6.1224489795918366E-2</v>
      </c>
      <c r="C48" s="6">
        <f t="shared" ref="C48:H48" si="53">C47/C$4</f>
        <v>0</v>
      </c>
      <c r="D48" s="6">
        <f t="shared" si="53"/>
        <v>0</v>
      </c>
      <c r="E48" s="6">
        <f t="shared" si="53"/>
        <v>0</v>
      </c>
      <c r="F48" s="6">
        <f t="shared" si="53"/>
        <v>8.6956521739130432E-2</v>
      </c>
      <c r="G48" s="6" t="e">
        <f t="shared" si="53"/>
        <v>#DIV/0!</v>
      </c>
      <c r="H48" s="6">
        <f t="shared" si="53"/>
        <v>4.4247787610619468E-2</v>
      </c>
      <c r="I48" s="11"/>
      <c r="J48" s="6">
        <f>J47/J$4</f>
        <v>4.5685279187817257E-2</v>
      </c>
      <c r="K48" s="6">
        <f t="shared" ref="K48" si="54">K47/K$4</f>
        <v>3.7533512064343161E-2</v>
      </c>
      <c r="L48" s="6">
        <f t="shared" ref="L48" si="55">L47/L$4</f>
        <v>3.9568345323741004E-2</v>
      </c>
      <c r="M48" s="6">
        <f t="shared" ref="M48" si="56">M47/M$4</f>
        <v>4.2390548992355802E-2</v>
      </c>
      <c r="N48" s="1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1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11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11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11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11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11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11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11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11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17"/>
    </row>
    <row r="49" spans="1:134" x14ac:dyDescent="0.25">
      <c r="A49" s="1" t="s">
        <v>21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 s="11"/>
      <c r="J49">
        <v>14</v>
      </c>
      <c r="K49">
        <v>4</v>
      </c>
      <c r="L49">
        <v>3</v>
      </c>
      <c r="M49">
        <f>SUM(J49:L49)</f>
        <v>21</v>
      </c>
      <c r="N49" s="11"/>
      <c r="Z49" s="11"/>
      <c r="AL49" s="11"/>
      <c r="AX49" s="11"/>
      <c r="BJ49" s="11"/>
      <c r="BV49" s="11"/>
      <c r="CH49" s="11"/>
      <c r="CT49" s="11"/>
      <c r="DF49" s="11"/>
      <c r="DR49" s="11"/>
      <c r="ED49" s="17"/>
    </row>
    <row r="50" spans="1:134" x14ac:dyDescent="0.25">
      <c r="A50" s="1" t="s">
        <v>74</v>
      </c>
      <c r="B50" s="6">
        <f>B49/B$4</f>
        <v>0</v>
      </c>
      <c r="C50" s="6">
        <f t="shared" ref="C50:H50" si="57">C49/C$4</f>
        <v>0</v>
      </c>
      <c r="D50" s="6">
        <f t="shared" si="57"/>
        <v>0</v>
      </c>
      <c r="E50" s="6">
        <f t="shared" si="57"/>
        <v>0</v>
      </c>
      <c r="F50" s="6">
        <f t="shared" si="57"/>
        <v>0</v>
      </c>
      <c r="G50" s="6" t="e">
        <f t="shared" si="57"/>
        <v>#DIV/0!</v>
      </c>
      <c r="H50" s="6">
        <f t="shared" si="57"/>
        <v>0</v>
      </c>
      <c r="I50" s="11"/>
      <c r="J50" s="6">
        <f>J49/J$4</f>
        <v>1.7766497461928935E-2</v>
      </c>
      <c r="K50" s="6">
        <f t="shared" ref="K50" si="58">K49/K$4</f>
        <v>1.0723860589812333E-2</v>
      </c>
      <c r="L50" s="6">
        <f t="shared" ref="L50" si="59">L49/L$4</f>
        <v>1.0791366906474821E-2</v>
      </c>
      <c r="M50" s="6">
        <f t="shared" ref="M50" si="60">M49/M$4</f>
        <v>1.4593467685892982E-2</v>
      </c>
      <c r="N50" s="1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11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1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11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11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11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11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11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11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11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17"/>
    </row>
    <row r="51" spans="1:134" x14ac:dyDescent="0.25">
      <c r="A51" s="1" t="s">
        <v>22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 s="11"/>
      <c r="J51">
        <v>3</v>
      </c>
      <c r="K51">
        <v>2</v>
      </c>
      <c r="L51">
        <v>0</v>
      </c>
      <c r="M51">
        <f>SUM(J51:L51)</f>
        <v>5</v>
      </c>
      <c r="N51" s="11"/>
      <c r="Z51" s="11"/>
      <c r="AL51" s="11"/>
      <c r="AX51" s="11"/>
      <c r="BJ51" s="11"/>
      <c r="BV51" s="11"/>
      <c r="CH51" s="11"/>
      <c r="CT51" s="11"/>
      <c r="DF51" s="11"/>
      <c r="DR51" s="11"/>
      <c r="ED51" s="17"/>
    </row>
    <row r="52" spans="1:134" x14ac:dyDescent="0.25">
      <c r="A52" s="1" t="s">
        <v>75</v>
      </c>
      <c r="B52" s="6">
        <f>B51/B$4</f>
        <v>0</v>
      </c>
      <c r="C52" s="6">
        <f t="shared" ref="C52:H52" si="61">C51/C$4</f>
        <v>0</v>
      </c>
      <c r="D52" s="6">
        <f t="shared" si="61"/>
        <v>0</v>
      </c>
      <c r="E52" s="6">
        <f t="shared" si="61"/>
        <v>0</v>
      </c>
      <c r="F52" s="6">
        <f t="shared" si="61"/>
        <v>0</v>
      </c>
      <c r="G52" s="6" t="e">
        <f t="shared" si="61"/>
        <v>#DIV/0!</v>
      </c>
      <c r="H52" s="6">
        <f t="shared" si="61"/>
        <v>0</v>
      </c>
      <c r="I52" s="11"/>
      <c r="J52" s="6">
        <f>J51/J$4</f>
        <v>3.8071065989847717E-3</v>
      </c>
      <c r="K52" s="6">
        <f t="shared" ref="K52" si="62">K51/K$4</f>
        <v>5.3619302949061663E-3</v>
      </c>
      <c r="L52" s="6">
        <f t="shared" ref="L52" si="63">L51/L$4</f>
        <v>0</v>
      </c>
      <c r="M52" s="6">
        <f t="shared" ref="M52" si="64">M51/M$4</f>
        <v>3.4746351633078527E-3</v>
      </c>
      <c r="N52" s="11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11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11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11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11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11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11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11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11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11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17"/>
    </row>
    <row r="53" spans="1:134" x14ac:dyDescent="0.25">
      <c r="A53" s="1"/>
      <c r="I53" s="11"/>
      <c r="N53" s="11"/>
      <c r="Z53" s="11"/>
      <c r="AL53" s="11"/>
      <c r="AX53" s="11"/>
      <c r="BJ53" s="11"/>
      <c r="BV53" s="11"/>
      <c r="CH53" s="11"/>
      <c r="CT53" s="11"/>
      <c r="DF53" s="11"/>
      <c r="DR53" s="11"/>
      <c r="ED53" s="17"/>
    </row>
    <row r="54" spans="1:134" x14ac:dyDescent="0.25">
      <c r="A54" s="2" t="s">
        <v>23</v>
      </c>
      <c r="I54" s="11"/>
      <c r="N54" s="11"/>
      <c r="Z54" s="11"/>
      <c r="AL54" s="11"/>
      <c r="AX54" s="11"/>
      <c r="BJ54" s="11"/>
      <c r="BV54" s="11"/>
      <c r="CH54" s="11"/>
      <c r="CT54" s="11"/>
      <c r="DF54" s="11"/>
      <c r="DR54" s="11"/>
      <c r="ED54" s="17"/>
    </row>
    <row r="55" spans="1:134" x14ac:dyDescent="0.25">
      <c r="A55" s="1" t="s">
        <v>24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 s="11"/>
      <c r="J55">
        <v>11</v>
      </c>
      <c r="K55">
        <v>9</v>
      </c>
      <c r="L55">
        <v>6</v>
      </c>
      <c r="M55">
        <f>SUM(J55:L55)</f>
        <v>26</v>
      </c>
      <c r="N55" s="11"/>
      <c r="Z55" s="11"/>
      <c r="AL55" s="11"/>
      <c r="AX55" s="11"/>
      <c r="BJ55" s="11"/>
      <c r="BV55" s="11"/>
      <c r="CH55" s="11"/>
      <c r="CT55" s="11"/>
      <c r="DF55" s="11"/>
      <c r="DR55" s="11"/>
      <c r="ED55" s="17"/>
    </row>
    <row r="56" spans="1:134" x14ac:dyDescent="0.25">
      <c r="A56" s="1" t="s">
        <v>25</v>
      </c>
      <c r="I56" s="11"/>
      <c r="J56">
        <v>2132.1</v>
      </c>
      <c r="K56">
        <v>1351.1</v>
      </c>
      <c r="L56">
        <v>1102.2</v>
      </c>
      <c r="M56">
        <f>SUM(J56:L56)</f>
        <v>4585.3999999999996</v>
      </c>
      <c r="N56" s="11"/>
      <c r="Z56" s="11"/>
      <c r="AL56" s="11"/>
      <c r="AX56" s="11"/>
      <c r="BJ56" s="11"/>
      <c r="BV56" s="11"/>
      <c r="CH56" s="11"/>
      <c r="CT56" s="11"/>
      <c r="DF56" s="11"/>
      <c r="DR56" s="11"/>
      <c r="ED56" s="17"/>
    </row>
    <row r="57" spans="1:134" x14ac:dyDescent="0.25">
      <c r="A57" s="1" t="s">
        <v>26</v>
      </c>
      <c r="B57" s="8" t="e">
        <f>B$56/B$55</f>
        <v>#DIV/0!</v>
      </c>
      <c r="C57" s="8" t="e">
        <f t="shared" ref="C57:H57" si="65">C$56/C$55</f>
        <v>#DIV/0!</v>
      </c>
      <c r="D57" s="8" t="e">
        <f t="shared" si="65"/>
        <v>#DIV/0!</v>
      </c>
      <c r="E57" s="8" t="e">
        <f t="shared" si="65"/>
        <v>#DIV/0!</v>
      </c>
      <c r="F57" s="8" t="e">
        <f t="shared" si="65"/>
        <v>#DIV/0!</v>
      </c>
      <c r="G57" s="8" t="e">
        <f t="shared" si="65"/>
        <v>#DIV/0!</v>
      </c>
      <c r="H57" s="8" t="e">
        <f t="shared" si="65"/>
        <v>#DIV/0!</v>
      </c>
      <c r="I57" s="11"/>
      <c r="J57" s="8">
        <f>J$56/J$55</f>
        <v>193.82727272727271</v>
      </c>
      <c r="K57" s="8">
        <f t="shared" ref="K57:M57" si="66">K$56/K$55</f>
        <v>150.12222222222221</v>
      </c>
      <c r="L57" s="8">
        <f t="shared" si="66"/>
        <v>183.70000000000002</v>
      </c>
      <c r="M57" s="8">
        <f t="shared" si="66"/>
        <v>176.36153846153846</v>
      </c>
      <c r="N57" s="11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11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11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11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1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11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11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11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11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11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17"/>
    </row>
    <row r="58" spans="1:134" x14ac:dyDescent="0.25">
      <c r="A58" s="1" t="s">
        <v>27</v>
      </c>
      <c r="B58" s="8" t="e">
        <f>B$57/16.6</f>
        <v>#DIV/0!</v>
      </c>
      <c r="C58" s="8" t="e">
        <f t="shared" ref="C58:H58" si="67">C$57/16.6</f>
        <v>#DIV/0!</v>
      </c>
      <c r="D58" s="8" t="e">
        <f t="shared" si="67"/>
        <v>#DIV/0!</v>
      </c>
      <c r="E58" s="8" t="e">
        <f t="shared" si="67"/>
        <v>#DIV/0!</v>
      </c>
      <c r="F58" s="8" t="e">
        <f t="shared" si="67"/>
        <v>#DIV/0!</v>
      </c>
      <c r="G58" s="8" t="e">
        <f t="shared" si="67"/>
        <v>#DIV/0!</v>
      </c>
      <c r="H58" s="8" t="e">
        <f t="shared" si="67"/>
        <v>#DIV/0!</v>
      </c>
      <c r="I58" s="11"/>
      <c r="J58" s="6">
        <f>J$57/16.6/11</f>
        <v>1.0614856118689633</v>
      </c>
      <c r="K58" s="6">
        <f>K$57/16.6/11</f>
        <v>0.8221370329804063</v>
      </c>
      <c r="L58" s="6">
        <f>L$57/16.6/11</f>
        <v>1.0060240963855422</v>
      </c>
      <c r="M58" s="6">
        <f>M$57/16.6/11</f>
        <v>0.96583536944982729</v>
      </c>
      <c r="N58" s="11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1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1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1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11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11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11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11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11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11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17"/>
    </row>
    <row r="59" spans="1:134" x14ac:dyDescent="0.25">
      <c r="A59" s="1"/>
      <c r="I59" s="11"/>
      <c r="N59" s="11"/>
      <c r="Z59" s="11"/>
      <c r="AL59" s="11"/>
      <c r="AX59" s="11"/>
      <c r="BJ59" s="11"/>
      <c r="BV59" s="11"/>
      <c r="CH59" s="11"/>
      <c r="CT59" s="11"/>
      <c r="DF59" s="11"/>
      <c r="DR59" s="11"/>
      <c r="ED59" s="17"/>
    </row>
    <row r="60" spans="1:134" x14ac:dyDescent="0.25">
      <c r="A60" s="1" t="s">
        <v>28</v>
      </c>
      <c r="I60" s="11"/>
      <c r="J60">
        <v>1885.8</v>
      </c>
      <c r="K60">
        <v>1614.2</v>
      </c>
      <c r="L60">
        <v>1172.0999999999999</v>
      </c>
      <c r="M60">
        <f>SUM(J60:L60)</f>
        <v>4672.1000000000004</v>
      </c>
      <c r="N60" s="11"/>
      <c r="Z60" s="11"/>
      <c r="AL60" s="11"/>
      <c r="AX60" s="11"/>
      <c r="BJ60" s="11"/>
      <c r="BV60" s="11"/>
      <c r="CH60" s="11"/>
      <c r="CT60" s="11"/>
      <c r="DF60" s="11"/>
      <c r="DR60" s="11"/>
      <c r="ED60" s="17"/>
    </row>
    <row r="61" spans="1:134" x14ac:dyDescent="0.25">
      <c r="A61" s="1" t="s">
        <v>29</v>
      </c>
      <c r="B61" t="e">
        <f>B$60/B$55</f>
        <v>#DIV/0!</v>
      </c>
      <c r="C61" t="e">
        <f t="shared" ref="C61:H61" si="68">C$60/C$55</f>
        <v>#DIV/0!</v>
      </c>
      <c r="D61" t="e">
        <f t="shared" si="68"/>
        <v>#DIV/0!</v>
      </c>
      <c r="E61" t="e">
        <f t="shared" si="68"/>
        <v>#DIV/0!</v>
      </c>
      <c r="F61" t="e">
        <f t="shared" si="68"/>
        <v>#DIV/0!</v>
      </c>
      <c r="G61" t="e">
        <f t="shared" si="68"/>
        <v>#DIV/0!</v>
      </c>
      <c r="H61" t="e">
        <f t="shared" si="68"/>
        <v>#DIV/0!</v>
      </c>
      <c r="I61" s="11"/>
      <c r="J61" s="8">
        <v>181.32</v>
      </c>
      <c r="K61" s="8">
        <f t="shared" ref="K61:M61" si="69">K$60/K$55</f>
        <v>179.35555555555555</v>
      </c>
      <c r="L61" s="8">
        <f t="shared" si="69"/>
        <v>195.35</v>
      </c>
      <c r="M61" s="8">
        <f t="shared" si="69"/>
        <v>179.69615384615386</v>
      </c>
      <c r="N61" s="11"/>
      <c r="Z61" s="11"/>
      <c r="AL61" s="11"/>
      <c r="AX61" s="11"/>
      <c r="BJ61" s="11"/>
      <c r="BV61" s="11"/>
      <c r="CH61" s="11"/>
      <c r="CT61" s="11"/>
      <c r="DF61" s="11"/>
      <c r="DR61" s="11"/>
      <c r="ED61" s="17"/>
    </row>
    <row r="62" spans="1:134" x14ac:dyDescent="0.25">
      <c r="A62" s="1" t="s">
        <v>30</v>
      </c>
      <c r="B62" t="e">
        <f>B$61/16.6</f>
        <v>#DIV/0!</v>
      </c>
      <c r="C62" t="e">
        <f t="shared" ref="C62:H62" si="70">C$61/16.6</f>
        <v>#DIV/0!</v>
      </c>
      <c r="D62" t="e">
        <f t="shared" si="70"/>
        <v>#DIV/0!</v>
      </c>
      <c r="E62" t="e">
        <f t="shared" si="70"/>
        <v>#DIV/0!</v>
      </c>
      <c r="F62" t="e">
        <f t="shared" si="70"/>
        <v>#DIV/0!</v>
      </c>
      <c r="G62" t="e">
        <f t="shared" si="70"/>
        <v>#DIV/0!</v>
      </c>
      <c r="H62" t="e">
        <f t="shared" si="70"/>
        <v>#DIV/0!</v>
      </c>
      <c r="I62" s="11"/>
      <c r="J62" s="6">
        <f>J$61/16.6/11</f>
        <v>0.99299014238773264</v>
      </c>
      <c r="K62" s="6">
        <f>K$61/16.6/11</f>
        <v>0.98223195813557251</v>
      </c>
      <c r="L62" s="6">
        <f>L$61/16.6/11</f>
        <v>1.0698247535596932</v>
      </c>
      <c r="M62" s="6">
        <f>M$61/16.6/11</f>
        <v>0.98409722807313171</v>
      </c>
      <c r="N62" s="11"/>
      <c r="Z62" s="11"/>
      <c r="AL62" s="11"/>
      <c r="AX62" s="11"/>
      <c r="BJ62" s="11"/>
      <c r="BV62" s="11"/>
      <c r="CH62" s="11"/>
      <c r="CT62" s="11"/>
      <c r="DF62" s="11"/>
      <c r="DR62" s="11"/>
      <c r="ED62" s="17"/>
    </row>
    <row r="63" spans="1:134" x14ac:dyDescent="0.25">
      <c r="A63" s="1"/>
      <c r="I63" s="11"/>
      <c r="N63" s="11"/>
      <c r="Z63" s="11"/>
      <c r="AL63" s="11"/>
      <c r="AX63" s="11"/>
      <c r="BJ63" s="11"/>
      <c r="BV63" s="11"/>
      <c r="CH63" s="11"/>
      <c r="CT63" s="11"/>
      <c r="DF63" s="11"/>
      <c r="DR63" s="11"/>
      <c r="ED63" s="17"/>
    </row>
    <row r="64" spans="1:134" x14ac:dyDescent="0.25">
      <c r="A64" s="1" t="s">
        <v>59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 s="11"/>
      <c r="J64">
        <v>0</v>
      </c>
      <c r="K64">
        <v>0</v>
      </c>
      <c r="L64">
        <v>0</v>
      </c>
      <c r="M64">
        <v>0</v>
      </c>
      <c r="N64" s="11"/>
      <c r="Z64" s="11"/>
      <c r="AL64" s="11"/>
      <c r="AX64" s="11"/>
      <c r="BJ64" s="11"/>
      <c r="BV64" s="11"/>
      <c r="CH64" s="11"/>
      <c r="CT64" s="11"/>
      <c r="DF64" s="11"/>
      <c r="DR64" s="11"/>
      <c r="ED64" s="17"/>
    </row>
    <row r="65" spans="1:134" x14ac:dyDescent="0.25">
      <c r="A65" s="1" t="s">
        <v>60</v>
      </c>
      <c r="I65" s="11"/>
      <c r="N65" s="11"/>
      <c r="Z65" s="11"/>
      <c r="AL65" s="11"/>
      <c r="AX65" s="11"/>
      <c r="BJ65" s="11"/>
      <c r="BV65" s="11"/>
      <c r="CH65" s="11"/>
      <c r="CT65" s="11"/>
      <c r="DF65" s="11"/>
      <c r="DR65" s="11"/>
      <c r="ED65" s="17"/>
    </row>
    <row r="66" spans="1:134" x14ac:dyDescent="0.25">
      <c r="A66" s="1" t="s">
        <v>61</v>
      </c>
      <c r="B66" t="e">
        <f>B$65/B$64</f>
        <v>#DIV/0!</v>
      </c>
      <c r="C66" t="e">
        <f t="shared" ref="C66:H66" si="71">C$65/C$64</f>
        <v>#DIV/0!</v>
      </c>
      <c r="D66" t="e">
        <f t="shared" si="71"/>
        <v>#DIV/0!</v>
      </c>
      <c r="E66" t="e">
        <f t="shared" si="71"/>
        <v>#DIV/0!</v>
      </c>
      <c r="F66" t="e">
        <f t="shared" si="71"/>
        <v>#DIV/0!</v>
      </c>
      <c r="G66" t="e">
        <f t="shared" si="71"/>
        <v>#DIV/0!</v>
      </c>
      <c r="H66" t="e">
        <f t="shared" si="71"/>
        <v>#DIV/0!</v>
      </c>
      <c r="I66" s="11"/>
      <c r="J66" t="e">
        <f>J$65/J$64</f>
        <v>#DIV/0!</v>
      </c>
      <c r="K66" t="e">
        <f t="shared" ref="K66:M66" si="72">K$65/K$64</f>
        <v>#DIV/0!</v>
      </c>
      <c r="L66" t="e">
        <f t="shared" si="72"/>
        <v>#DIV/0!</v>
      </c>
      <c r="M66" t="e">
        <f t="shared" si="72"/>
        <v>#DIV/0!</v>
      </c>
      <c r="N66" s="11"/>
      <c r="Z66" s="11"/>
      <c r="AL66" s="11"/>
      <c r="AX66" s="11"/>
      <c r="BJ66" s="11"/>
      <c r="BV66" s="11"/>
      <c r="CH66" s="11"/>
      <c r="CT66" s="11"/>
      <c r="DF66" s="11"/>
      <c r="DR66" s="11"/>
      <c r="ED66" s="17"/>
    </row>
    <row r="67" spans="1:134" x14ac:dyDescent="0.25">
      <c r="A67" s="1" t="s">
        <v>30</v>
      </c>
      <c r="B67" t="e">
        <f>B$66/16.6</f>
        <v>#DIV/0!</v>
      </c>
      <c r="C67" t="e">
        <f t="shared" ref="C67:H67" si="73">C$66/16.6</f>
        <v>#DIV/0!</v>
      </c>
      <c r="D67" t="e">
        <f t="shared" si="73"/>
        <v>#DIV/0!</v>
      </c>
      <c r="E67" t="e">
        <f t="shared" si="73"/>
        <v>#DIV/0!</v>
      </c>
      <c r="F67" t="e">
        <f t="shared" si="73"/>
        <v>#DIV/0!</v>
      </c>
      <c r="G67" t="e">
        <f t="shared" si="73"/>
        <v>#DIV/0!</v>
      </c>
      <c r="H67" t="e">
        <f t="shared" si="73"/>
        <v>#DIV/0!</v>
      </c>
      <c r="I67" s="11"/>
      <c r="J67" s="6" t="e">
        <f>J$66/16.6/11</f>
        <v>#DIV/0!</v>
      </c>
      <c r="K67" s="6" t="e">
        <f>K$66/16.6/11</f>
        <v>#DIV/0!</v>
      </c>
      <c r="L67" s="6" t="e">
        <f>L$66/16.6/11</f>
        <v>#DIV/0!</v>
      </c>
      <c r="M67" s="6" t="e">
        <f>M$66/16.6/11</f>
        <v>#DIV/0!</v>
      </c>
      <c r="N67" s="11"/>
      <c r="Z67" s="11"/>
      <c r="AL67" s="11"/>
      <c r="AX67" s="11"/>
      <c r="BJ67" s="11"/>
      <c r="BV67" s="11"/>
      <c r="CH67" s="11"/>
      <c r="CT67" s="11"/>
      <c r="DF67" s="11"/>
      <c r="DR67" s="11"/>
      <c r="ED67" s="17"/>
    </row>
    <row r="68" spans="1:134" x14ac:dyDescent="0.25">
      <c r="A68" s="1"/>
      <c r="I68" s="11"/>
      <c r="N68" s="11"/>
      <c r="Z68" s="11"/>
      <c r="AL68" s="11"/>
      <c r="AX68" s="11"/>
      <c r="BJ68" s="11"/>
      <c r="BV68" s="11"/>
      <c r="CH68" s="11"/>
      <c r="CT68" s="11"/>
      <c r="DF68" s="11"/>
      <c r="DR68" s="11"/>
      <c r="ED68" s="17"/>
    </row>
    <row r="69" spans="1:134" x14ac:dyDescent="0.25">
      <c r="A69" s="1" t="s">
        <v>31</v>
      </c>
      <c r="B69">
        <v>10</v>
      </c>
      <c r="C69">
        <v>0</v>
      </c>
      <c r="D69">
        <v>0</v>
      </c>
      <c r="E69">
        <v>0</v>
      </c>
      <c r="F69">
        <v>0</v>
      </c>
      <c r="G69">
        <v>0</v>
      </c>
      <c r="H69">
        <v>10</v>
      </c>
      <c r="I69" s="11"/>
      <c r="J69">
        <v>40</v>
      </c>
      <c r="K69">
        <v>40</v>
      </c>
      <c r="L69">
        <v>21</v>
      </c>
      <c r="M69">
        <f>SUM(J69:L69)</f>
        <v>101</v>
      </c>
      <c r="N69" s="11"/>
      <c r="Z69" s="11"/>
      <c r="AL69" s="11"/>
      <c r="AX69" s="11"/>
      <c r="BJ69" s="11"/>
      <c r="BV69" s="11"/>
      <c r="CH69" s="11"/>
      <c r="CT69" s="11"/>
      <c r="DF69" s="11"/>
      <c r="DR69" s="11"/>
      <c r="ED69" s="17"/>
    </row>
    <row r="70" spans="1:134" x14ac:dyDescent="0.25">
      <c r="A70" s="1" t="s">
        <v>32</v>
      </c>
      <c r="B70" s="8" t="e">
        <f>B$69/B$55</f>
        <v>#DIV/0!</v>
      </c>
      <c r="C70" s="8" t="e">
        <f t="shared" ref="C70:H70" si="74">C$69/C$55</f>
        <v>#DIV/0!</v>
      </c>
      <c r="D70" s="8" t="e">
        <f t="shared" si="74"/>
        <v>#DIV/0!</v>
      </c>
      <c r="E70" s="8" t="e">
        <f t="shared" si="74"/>
        <v>#DIV/0!</v>
      </c>
      <c r="F70" s="8" t="e">
        <f t="shared" si="74"/>
        <v>#DIV/0!</v>
      </c>
      <c r="G70" s="8" t="e">
        <f t="shared" si="74"/>
        <v>#DIV/0!</v>
      </c>
      <c r="H70" s="8" t="e">
        <f t="shared" si="74"/>
        <v>#DIV/0!</v>
      </c>
      <c r="I70" s="11"/>
      <c r="J70" s="8">
        <f>J$69/J$55</f>
        <v>3.6363636363636362</v>
      </c>
      <c r="K70" s="8">
        <f t="shared" ref="K70:M70" si="75">K$69/K$55</f>
        <v>4.4444444444444446</v>
      </c>
      <c r="L70" s="8">
        <f t="shared" si="75"/>
        <v>3.5</v>
      </c>
      <c r="M70" s="8">
        <f t="shared" si="75"/>
        <v>3.8846153846153846</v>
      </c>
      <c r="N70" s="11"/>
      <c r="Z70" s="11"/>
      <c r="AL70" s="11"/>
      <c r="AX70" s="11"/>
      <c r="BJ70" s="11"/>
      <c r="BV70" s="11"/>
      <c r="CH70" s="11"/>
      <c r="CT70" s="11"/>
      <c r="DF70" s="11"/>
      <c r="DR70" s="11"/>
      <c r="ED70" s="17"/>
    </row>
    <row r="71" spans="1:134" x14ac:dyDescent="0.25">
      <c r="A71" s="1"/>
      <c r="I71" s="11"/>
      <c r="N71" s="11"/>
      <c r="Z71" s="11"/>
      <c r="AL71" s="11"/>
      <c r="AX71" s="11"/>
      <c r="BJ71" s="11"/>
      <c r="BV71" s="11"/>
      <c r="CH71" s="11"/>
      <c r="CT71" s="11"/>
      <c r="DF71" s="11"/>
      <c r="DR71" s="11"/>
      <c r="ED71" s="17"/>
    </row>
    <row r="72" spans="1:134" x14ac:dyDescent="0.25">
      <c r="A72" s="1" t="s">
        <v>62</v>
      </c>
      <c r="B72" s="7">
        <v>0.8367</v>
      </c>
      <c r="C72" s="7">
        <v>0.5</v>
      </c>
      <c r="D72" s="7">
        <v>0.78949999999999998</v>
      </c>
      <c r="E72" s="7">
        <v>0.7</v>
      </c>
      <c r="F72" s="7">
        <v>0.91300000000000003</v>
      </c>
      <c r="G72" s="7">
        <v>0</v>
      </c>
      <c r="H72" s="7">
        <v>0.79649999999999999</v>
      </c>
      <c r="I72" s="11"/>
      <c r="J72" s="7">
        <v>0.63200000000000001</v>
      </c>
      <c r="K72" s="7">
        <v>0.70779999999999998</v>
      </c>
      <c r="L72" s="7">
        <v>0.57550000000000001</v>
      </c>
      <c r="M72" s="7">
        <f>SUM(J72:L72)/3</f>
        <v>0.6384333333333333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17"/>
    </row>
    <row r="73" spans="1:134" x14ac:dyDescent="0.25">
      <c r="A73" s="1" t="s">
        <v>63</v>
      </c>
      <c r="B73">
        <v>44</v>
      </c>
      <c r="C73">
        <v>7</v>
      </c>
      <c r="D73">
        <v>10</v>
      </c>
      <c r="E73">
        <v>4</v>
      </c>
      <c r="F73">
        <v>7</v>
      </c>
      <c r="G73">
        <v>0</v>
      </c>
      <c r="H73">
        <v>74</v>
      </c>
      <c r="I73" s="11"/>
      <c r="J73">
        <v>462</v>
      </c>
      <c r="K73">
        <v>356</v>
      </c>
      <c r="L73">
        <v>181</v>
      </c>
      <c r="M73">
        <f>SUM(J73:L73)</f>
        <v>999</v>
      </c>
      <c r="N73" s="11"/>
      <c r="Z73" s="11"/>
      <c r="AL73" s="11"/>
      <c r="AX73" s="11"/>
      <c r="BJ73" s="11"/>
      <c r="BV73" s="11"/>
      <c r="CH73" s="11"/>
      <c r="CT73" s="11"/>
      <c r="DF73" s="11"/>
      <c r="DR73" s="11"/>
      <c r="ED73" s="17"/>
    </row>
    <row r="74" spans="1:134" x14ac:dyDescent="0.25">
      <c r="A74" s="1" t="s">
        <v>64</v>
      </c>
      <c r="B74">
        <v>42</v>
      </c>
      <c r="C74">
        <v>5</v>
      </c>
      <c r="D74">
        <v>22</v>
      </c>
      <c r="E74">
        <v>8</v>
      </c>
      <c r="F74">
        <v>16</v>
      </c>
      <c r="G74">
        <v>0</v>
      </c>
      <c r="H74">
        <v>93</v>
      </c>
      <c r="I74" s="11"/>
      <c r="J74">
        <v>551</v>
      </c>
      <c r="K74">
        <v>355</v>
      </c>
      <c r="L74">
        <v>119</v>
      </c>
      <c r="M74">
        <f>SUM(J74:L74)</f>
        <v>1025</v>
      </c>
      <c r="N74" s="11"/>
      <c r="Z74" s="11"/>
      <c r="AL74" s="11"/>
      <c r="AX74" s="11"/>
      <c r="BJ74" s="11"/>
      <c r="BV74" s="11"/>
      <c r="CH74" s="11"/>
      <c r="CT74" s="11"/>
      <c r="DF74" s="11"/>
      <c r="DR74" s="11"/>
      <c r="ED74" s="17"/>
    </row>
    <row r="75" spans="1:134" x14ac:dyDescent="0.25">
      <c r="A75" s="1" t="s">
        <v>65</v>
      </c>
      <c r="B75" s="6">
        <f>B$74/B$73</f>
        <v>0.95454545454545459</v>
      </c>
      <c r="C75" s="6">
        <f t="shared" ref="C75:H75" si="76">C$74/C$73</f>
        <v>0.7142857142857143</v>
      </c>
      <c r="D75" s="6">
        <f t="shared" si="76"/>
        <v>2.2000000000000002</v>
      </c>
      <c r="E75" s="6">
        <f t="shared" si="76"/>
        <v>2</v>
      </c>
      <c r="F75" s="6">
        <f t="shared" si="76"/>
        <v>2.2857142857142856</v>
      </c>
      <c r="G75" s="6" t="e">
        <f t="shared" si="76"/>
        <v>#DIV/0!</v>
      </c>
      <c r="H75" s="6">
        <f t="shared" si="76"/>
        <v>1.2567567567567568</v>
      </c>
      <c r="I75" s="11"/>
      <c r="J75" s="6">
        <f>J$74/J$73</f>
        <v>1.1926406926406927</v>
      </c>
      <c r="K75" s="6">
        <f t="shared" ref="K75:M75" si="77">K$74/K$73</f>
        <v>0.9971910112359551</v>
      </c>
      <c r="L75" s="6">
        <f t="shared" si="77"/>
        <v>0.65745856353591159</v>
      </c>
      <c r="M75" s="6">
        <f t="shared" si="77"/>
        <v>1.0260260260260261</v>
      </c>
      <c r="N75" s="11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11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11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11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11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11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11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11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11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11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17"/>
    </row>
    <row r="76" spans="1:134" x14ac:dyDescent="0.25">
      <c r="A76" s="1"/>
      <c r="I76" s="11"/>
      <c r="N76" s="11"/>
      <c r="Z76" s="11"/>
      <c r="AL76" s="11"/>
      <c r="AX76" s="11"/>
      <c r="BJ76" s="11"/>
      <c r="BV76" s="11"/>
      <c r="CH76" s="11"/>
      <c r="CT76" s="11"/>
      <c r="DF76" s="11"/>
      <c r="DR76" s="11"/>
      <c r="ED76" s="17"/>
    </row>
    <row r="77" spans="1:134" x14ac:dyDescent="0.25">
      <c r="A77" s="1" t="s">
        <v>57</v>
      </c>
      <c r="I77" s="11"/>
      <c r="J77">
        <v>417.4</v>
      </c>
      <c r="K77">
        <v>191.6</v>
      </c>
      <c r="L77">
        <v>176.3</v>
      </c>
      <c r="M77">
        <f>SUM(J77:L77)</f>
        <v>785.3</v>
      </c>
      <c r="N77" s="11"/>
      <c r="Z77" s="11"/>
      <c r="AL77" s="11"/>
      <c r="AX77" s="11"/>
      <c r="BJ77" s="11"/>
      <c r="BV77" s="11"/>
      <c r="CH77" s="11"/>
      <c r="CT77" s="11"/>
      <c r="DF77" s="11"/>
      <c r="DR77" s="11"/>
      <c r="ED77" s="17"/>
    </row>
    <row r="78" spans="1:134" x14ac:dyDescent="0.25">
      <c r="A78" s="1" t="s">
        <v>58</v>
      </c>
      <c r="I78" s="11"/>
      <c r="J78">
        <v>24.7</v>
      </c>
      <c r="K78">
        <v>86.3</v>
      </c>
      <c r="L78">
        <v>254.7</v>
      </c>
      <c r="M78">
        <f>SUM(J78:L78)</f>
        <v>365.7</v>
      </c>
      <c r="N78" s="11"/>
      <c r="Z78" s="11"/>
      <c r="AL78" s="11"/>
      <c r="AX78" s="11"/>
      <c r="BJ78" s="11"/>
      <c r="BV78" s="11"/>
      <c r="CH78" s="11"/>
      <c r="CT78" s="11"/>
      <c r="DF78" s="11"/>
      <c r="DR78" s="11"/>
      <c r="ED78" s="17"/>
    </row>
    <row r="79" spans="1:134" x14ac:dyDescent="0.25">
      <c r="A79" s="1" t="s">
        <v>56</v>
      </c>
      <c r="B79" s="6" t="e">
        <f>B$78/B$77</f>
        <v>#DIV/0!</v>
      </c>
      <c r="C79" s="6" t="e">
        <f t="shared" ref="C79:H79" si="78">C$78/C$77</f>
        <v>#DIV/0!</v>
      </c>
      <c r="D79" s="6" t="e">
        <f t="shared" si="78"/>
        <v>#DIV/0!</v>
      </c>
      <c r="E79" s="6" t="e">
        <f t="shared" si="78"/>
        <v>#DIV/0!</v>
      </c>
      <c r="F79" s="6" t="e">
        <f t="shared" si="78"/>
        <v>#DIV/0!</v>
      </c>
      <c r="G79" s="6" t="e">
        <f t="shared" si="78"/>
        <v>#DIV/0!</v>
      </c>
      <c r="H79" s="6" t="e">
        <f t="shared" si="78"/>
        <v>#DIV/0!</v>
      </c>
      <c r="I79" s="11"/>
      <c r="J79" s="6">
        <f>J$78/J$77</f>
        <v>5.9175850503114517E-2</v>
      </c>
      <c r="K79" s="6">
        <f t="shared" ref="K79:M79" si="79">K$78/K$77</f>
        <v>0.45041753653444677</v>
      </c>
      <c r="L79" s="6">
        <f t="shared" si="79"/>
        <v>1.4446965399886555</v>
      </c>
      <c r="M79" s="6">
        <f t="shared" si="79"/>
        <v>0.46568190500445689</v>
      </c>
      <c r="N79" s="11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11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11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11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11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11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11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11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11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11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17"/>
    </row>
    <row r="80" spans="1:134" x14ac:dyDescent="0.25">
      <c r="A80" s="1"/>
      <c r="I80" s="11"/>
      <c r="N80" s="11"/>
      <c r="Z80" s="11"/>
      <c r="AL80" s="11"/>
      <c r="AX80" s="11"/>
      <c r="BJ80" s="11"/>
      <c r="BV80" s="11"/>
      <c r="CH80" s="11"/>
      <c r="CT80" s="11"/>
      <c r="DF80" s="11"/>
      <c r="DR80" s="11"/>
      <c r="ED80" s="17"/>
    </row>
    <row r="81" spans="1:134" x14ac:dyDescent="0.25">
      <c r="A81" s="2" t="s">
        <v>33</v>
      </c>
      <c r="I81" s="11"/>
      <c r="N81" s="11"/>
      <c r="Z81" s="11"/>
      <c r="AL81" s="11"/>
      <c r="AX81" s="11"/>
      <c r="BJ81" s="11"/>
      <c r="BV81" s="11"/>
      <c r="CH81" s="11"/>
      <c r="CT81" s="11"/>
      <c r="DF81" s="11"/>
      <c r="DR81" s="11"/>
      <c r="ED81" s="17"/>
    </row>
    <row r="82" spans="1:134" x14ac:dyDescent="0.25">
      <c r="A82" s="1" t="s">
        <v>67</v>
      </c>
      <c r="B82">
        <v>1</v>
      </c>
      <c r="C82">
        <v>0</v>
      </c>
      <c r="D82">
        <v>1</v>
      </c>
      <c r="E82">
        <v>0</v>
      </c>
      <c r="F82">
        <v>0</v>
      </c>
      <c r="G82">
        <v>0</v>
      </c>
      <c r="H82">
        <v>2</v>
      </c>
      <c r="I82" s="11"/>
      <c r="J82">
        <v>29</v>
      </c>
      <c r="K82">
        <v>14</v>
      </c>
      <c r="L82">
        <v>17</v>
      </c>
      <c r="M82">
        <f>SUM(J82:L82)</f>
        <v>60</v>
      </c>
      <c r="N82" s="11"/>
      <c r="Z82" s="11"/>
      <c r="AL82" s="11"/>
      <c r="AX82" s="11"/>
      <c r="BJ82" s="11"/>
      <c r="BV82" s="11"/>
      <c r="CH82" s="11"/>
      <c r="CT82" s="11"/>
      <c r="DF82" s="11"/>
      <c r="DR82" s="11"/>
      <c r="ED82" s="17"/>
    </row>
    <row r="83" spans="1:134" x14ac:dyDescent="0.25">
      <c r="A83" s="1" t="s">
        <v>68</v>
      </c>
      <c r="B83">
        <v>43</v>
      </c>
      <c r="C83">
        <v>2</v>
      </c>
      <c r="D83">
        <v>15</v>
      </c>
      <c r="E83">
        <v>7</v>
      </c>
      <c r="F83">
        <v>2</v>
      </c>
      <c r="G83">
        <v>2</v>
      </c>
      <c r="H83">
        <v>71</v>
      </c>
      <c r="I83" s="11"/>
      <c r="J83">
        <v>333</v>
      </c>
      <c r="K83">
        <v>177</v>
      </c>
      <c r="L83">
        <v>138</v>
      </c>
      <c r="M83">
        <f>SUM(J83:L83)</f>
        <v>648</v>
      </c>
      <c r="N83" s="11"/>
      <c r="Z83" s="11"/>
      <c r="AL83" s="11"/>
      <c r="AX83" s="11"/>
      <c r="BJ83" s="11"/>
      <c r="BV83" s="11"/>
      <c r="CH83" s="11"/>
      <c r="CT83" s="11"/>
      <c r="DF83" s="11"/>
      <c r="DR83" s="11"/>
      <c r="ED83" s="17"/>
    </row>
    <row r="84" spans="1:134" x14ac:dyDescent="0.25">
      <c r="A84" s="1" t="s">
        <v>69</v>
      </c>
      <c r="B84" s="6">
        <f>B$83/B$5</f>
        <v>0.53086419753086422</v>
      </c>
      <c r="C84" s="6">
        <f t="shared" ref="C84:H84" si="80">C$83/C$5</f>
        <v>0.2</v>
      </c>
      <c r="D84" s="6">
        <f t="shared" si="80"/>
        <v>0.55555555555555558</v>
      </c>
      <c r="E84" s="6">
        <f t="shared" si="80"/>
        <v>0.63636363636363635</v>
      </c>
      <c r="F84" s="6">
        <f t="shared" si="80"/>
        <v>0.2</v>
      </c>
      <c r="G84" s="6">
        <f t="shared" si="80"/>
        <v>0.66666666666666663</v>
      </c>
      <c r="H84" s="6">
        <f t="shared" si="80"/>
        <v>0.5</v>
      </c>
      <c r="I84" s="11"/>
      <c r="J84" s="6">
        <f>J$83/J$5</f>
        <v>0.4567901234567901</v>
      </c>
      <c r="K84" s="6">
        <f t="shared" ref="K84:M84" si="81">K$83/K$5</f>
        <v>0.41647058823529409</v>
      </c>
      <c r="L84" s="6">
        <f t="shared" si="81"/>
        <v>0.4</v>
      </c>
      <c r="M84" s="6">
        <f t="shared" si="81"/>
        <v>0.43228819212808539</v>
      </c>
      <c r="N84" s="1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1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11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11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11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11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11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11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11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11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17"/>
    </row>
    <row r="85" spans="1:134" x14ac:dyDescent="0.25">
      <c r="A85" s="1"/>
      <c r="I85" s="11"/>
      <c r="N85" s="11"/>
      <c r="Z85" s="11"/>
      <c r="AL85" s="11"/>
      <c r="AX85" s="11"/>
      <c r="BJ85" s="11"/>
      <c r="BV85" s="11"/>
      <c r="CH85" s="11"/>
      <c r="CT85" s="11"/>
      <c r="DF85" s="11"/>
      <c r="DR85" s="11"/>
      <c r="ED85" s="17"/>
    </row>
    <row r="86" spans="1:134" x14ac:dyDescent="0.25">
      <c r="A86" s="2" t="s">
        <v>34</v>
      </c>
      <c r="I86" s="11"/>
      <c r="N86" s="11"/>
      <c r="Z86" s="11"/>
      <c r="AL86" s="11"/>
      <c r="AX86" s="11"/>
      <c r="BJ86" s="11"/>
      <c r="BV86" s="11"/>
      <c r="CH86" s="11"/>
      <c r="CT86" s="11"/>
      <c r="DF86" s="11"/>
      <c r="DR86" s="11"/>
      <c r="ED86" s="17"/>
    </row>
    <row r="87" spans="1:134" x14ac:dyDescent="0.25">
      <c r="A87" s="1" t="s">
        <v>35</v>
      </c>
      <c r="B87" s="6">
        <v>1</v>
      </c>
      <c r="C87" s="6">
        <v>0</v>
      </c>
      <c r="D87" s="6">
        <v>1</v>
      </c>
      <c r="E87" s="6">
        <v>0</v>
      </c>
      <c r="F87" s="6">
        <v>1</v>
      </c>
      <c r="G87" s="6">
        <v>0</v>
      </c>
      <c r="H87" s="6">
        <v>1</v>
      </c>
      <c r="I87" s="11"/>
      <c r="J87" s="6">
        <v>1</v>
      </c>
      <c r="K87" s="6">
        <v>1</v>
      </c>
      <c r="L87" s="6">
        <v>1</v>
      </c>
      <c r="M87" s="6">
        <f>SUM(J87:L87)/3</f>
        <v>1</v>
      </c>
      <c r="N87" s="1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1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11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11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11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11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11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11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11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11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17"/>
    </row>
    <row r="88" spans="1:134" x14ac:dyDescent="0.25">
      <c r="A88" s="1"/>
      <c r="I88" s="11"/>
      <c r="N88" s="11"/>
      <c r="Z88" s="11"/>
      <c r="AL88" s="11"/>
      <c r="AX88" s="11"/>
      <c r="BJ88" s="11"/>
      <c r="BV88" s="11"/>
      <c r="CH88" s="11"/>
      <c r="CT88" s="11"/>
      <c r="DF88" s="11"/>
      <c r="DR88" s="11"/>
      <c r="ED88" s="17"/>
    </row>
    <row r="89" spans="1:134" x14ac:dyDescent="0.25">
      <c r="A89" s="1" t="s">
        <v>66</v>
      </c>
      <c r="B89">
        <v>1</v>
      </c>
      <c r="C89">
        <v>1</v>
      </c>
      <c r="D89">
        <v>1</v>
      </c>
      <c r="E89">
        <v>1</v>
      </c>
      <c r="F89">
        <v>1</v>
      </c>
      <c r="G89">
        <v>1</v>
      </c>
      <c r="H89">
        <v>6</v>
      </c>
      <c r="I89" s="11"/>
      <c r="J89">
        <v>34</v>
      </c>
      <c r="K89">
        <v>20</v>
      </c>
      <c r="L89">
        <v>14</v>
      </c>
      <c r="M89">
        <f>SUM(J89:L89)</f>
        <v>68</v>
      </c>
      <c r="N89" s="11"/>
      <c r="Z89" s="11"/>
      <c r="AL89" s="11"/>
      <c r="AX89" s="11"/>
      <c r="BJ89" s="11"/>
      <c r="BV89" s="11"/>
      <c r="CH89" s="11"/>
      <c r="CT89" s="11"/>
      <c r="DF89" s="11"/>
      <c r="DR89" s="11"/>
      <c r="ED89" s="17"/>
    </row>
    <row r="90" spans="1:134" x14ac:dyDescent="0.25">
      <c r="A90" s="1" t="s">
        <v>36</v>
      </c>
      <c r="B90" t="s">
        <v>126</v>
      </c>
      <c r="C90" t="s">
        <v>126</v>
      </c>
      <c r="D90" t="s">
        <v>126</v>
      </c>
      <c r="E90" t="s">
        <v>126</v>
      </c>
      <c r="F90" t="s">
        <v>126</v>
      </c>
      <c r="G90" t="s">
        <v>126</v>
      </c>
      <c r="H90">
        <v>6</v>
      </c>
      <c r="I90" s="11"/>
      <c r="J90">
        <v>34</v>
      </c>
      <c r="K90">
        <v>20</v>
      </c>
      <c r="L90">
        <v>14</v>
      </c>
      <c r="M90">
        <f t="shared" ref="M90:M94" si="82">SUM(J90:L90)</f>
        <v>68</v>
      </c>
      <c r="N90" s="11"/>
      <c r="Z90" s="11"/>
      <c r="AL90" s="11"/>
      <c r="AX90" s="11"/>
      <c r="BJ90" s="11"/>
      <c r="BV90" s="11"/>
      <c r="CH90" s="11"/>
      <c r="CT90" s="11"/>
      <c r="DF90" s="11"/>
      <c r="DR90" s="11"/>
      <c r="ED90" s="17"/>
    </row>
    <row r="91" spans="1:134" x14ac:dyDescent="0.25">
      <c r="A91" s="1" t="s">
        <v>37</v>
      </c>
      <c r="B91" t="s">
        <v>126</v>
      </c>
      <c r="C91" t="s">
        <v>126</v>
      </c>
      <c r="D91" t="s">
        <v>126</v>
      </c>
      <c r="E91" t="s">
        <v>126</v>
      </c>
      <c r="F91" t="s">
        <v>126</v>
      </c>
      <c r="G91" t="s">
        <v>126</v>
      </c>
      <c r="H91">
        <v>6</v>
      </c>
      <c r="I91" s="11"/>
      <c r="J91">
        <v>34</v>
      </c>
      <c r="K91">
        <v>20</v>
      </c>
      <c r="L91">
        <v>14</v>
      </c>
      <c r="M91">
        <f t="shared" si="82"/>
        <v>68</v>
      </c>
      <c r="N91" s="11"/>
      <c r="Z91" s="11"/>
      <c r="AL91" s="11"/>
      <c r="AX91" s="11"/>
      <c r="BJ91" s="11"/>
      <c r="BV91" s="11"/>
      <c r="CH91" s="11"/>
      <c r="CT91" s="11"/>
      <c r="DF91" s="11"/>
      <c r="DR91" s="11"/>
      <c r="ED91" s="17"/>
    </row>
    <row r="92" spans="1:134" x14ac:dyDescent="0.25">
      <c r="A92" s="1" t="s">
        <v>38</v>
      </c>
      <c r="B92" t="s">
        <v>126</v>
      </c>
      <c r="C92" t="s">
        <v>126</v>
      </c>
      <c r="D92" t="s">
        <v>126</v>
      </c>
      <c r="E92" t="s">
        <v>126</v>
      </c>
      <c r="F92" t="s">
        <v>126</v>
      </c>
      <c r="G92" t="s">
        <v>126</v>
      </c>
      <c r="H92">
        <v>6</v>
      </c>
      <c r="I92" s="11"/>
      <c r="J92">
        <v>34</v>
      </c>
      <c r="K92">
        <v>20</v>
      </c>
      <c r="L92">
        <v>14</v>
      </c>
      <c r="M92">
        <f t="shared" si="82"/>
        <v>68</v>
      </c>
      <c r="N92" s="11"/>
      <c r="Z92" s="11"/>
      <c r="AL92" s="11"/>
      <c r="AX92" s="11"/>
      <c r="BJ92" s="11"/>
      <c r="BV92" s="11"/>
      <c r="CH92" s="11"/>
      <c r="CT92" s="11"/>
      <c r="DF92" s="11"/>
      <c r="DR92" s="11"/>
      <c r="ED92" s="17"/>
    </row>
    <row r="93" spans="1:134" x14ac:dyDescent="0.25">
      <c r="A93" s="1" t="s">
        <v>39</v>
      </c>
      <c r="B93" t="s">
        <v>126</v>
      </c>
      <c r="C93" t="s">
        <v>126</v>
      </c>
      <c r="D93" t="s">
        <v>126</v>
      </c>
      <c r="E93" t="s">
        <v>126</v>
      </c>
      <c r="F93" t="s">
        <v>126</v>
      </c>
      <c r="G93" t="s">
        <v>126</v>
      </c>
      <c r="H93">
        <v>6</v>
      </c>
      <c r="I93" s="11"/>
      <c r="J93">
        <v>34</v>
      </c>
      <c r="K93">
        <v>20</v>
      </c>
      <c r="L93">
        <v>14</v>
      </c>
      <c r="M93">
        <f t="shared" si="82"/>
        <v>68</v>
      </c>
      <c r="N93" s="11"/>
      <c r="Z93" s="11"/>
      <c r="AL93" s="11"/>
      <c r="AX93" s="11"/>
      <c r="BJ93" s="11"/>
      <c r="BV93" s="11"/>
      <c r="CH93" s="11"/>
      <c r="CT93" s="11"/>
      <c r="DF93" s="11"/>
      <c r="DR93" s="11"/>
      <c r="ED93" s="17"/>
    </row>
    <row r="94" spans="1:134" x14ac:dyDescent="0.25">
      <c r="A94" s="1"/>
      <c r="B94" t="s">
        <v>126</v>
      </c>
      <c r="C94" t="s">
        <v>126</v>
      </c>
      <c r="D94" t="s">
        <v>126</v>
      </c>
      <c r="E94" t="s">
        <v>126</v>
      </c>
      <c r="F94" t="s">
        <v>126</v>
      </c>
      <c r="G94" t="s">
        <v>126</v>
      </c>
      <c r="H94">
        <v>6</v>
      </c>
      <c r="I94" s="11"/>
      <c r="J94">
        <v>34</v>
      </c>
      <c r="K94">
        <v>20</v>
      </c>
      <c r="L94">
        <v>14</v>
      </c>
      <c r="M94">
        <f t="shared" si="82"/>
        <v>68</v>
      </c>
      <c r="N94" s="11"/>
      <c r="Z94" s="11"/>
      <c r="AL94" s="11"/>
      <c r="AX94" s="11"/>
      <c r="BJ94" s="11"/>
      <c r="BV94" s="11"/>
      <c r="CH94" s="11"/>
      <c r="CT94" s="11"/>
      <c r="DF94" s="11"/>
      <c r="DR94" s="11"/>
      <c r="ED94" s="17"/>
    </row>
    <row r="95" spans="1:134" x14ac:dyDescent="0.25">
      <c r="A95" s="2" t="s">
        <v>40</v>
      </c>
      <c r="I95" s="11"/>
      <c r="N95" s="11"/>
      <c r="Z95" s="11"/>
      <c r="AL95" s="11"/>
      <c r="AX95" s="11"/>
      <c r="BJ95" s="11"/>
      <c r="BV95" s="11"/>
      <c r="CH95" s="11"/>
      <c r="CT95" s="11"/>
      <c r="DF95" s="11"/>
      <c r="DR95" s="11"/>
      <c r="ED95" s="17"/>
    </row>
    <row r="96" spans="1:134" x14ac:dyDescent="0.25">
      <c r="A96" s="1" t="s">
        <v>41</v>
      </c>
      <c r="B96" t="s">
        <v>127</v>
      </c>
      <c r="C96" t="s">
        <v>127</v>
      </c>
      <c r="D96" t="s">
        <v>127</v>
      </c>
      <c r="E96" t="s">
        <v>127</v>
      </c>
      <c r="F96" t="s">
        <v>127</v>
      </c>
      <c r="G96" t="s">
        <v>127</v>
      </c>
      <c r="H96" t="s">
        <v>127</v>
      </c>
      <c r="I96" s="11"/>
      <c r="J96" t="s">
        <v>129</v>
      </c>
      <c r="K96" t="s">
        <v>129</v>
      </c>
      <c r="L96" t="s">
        <v>130</v>
      </c>
      <c r="N96" s="11"/>
      <c r="Z96" s="11"/>
      <c r="AL96" s="11"/>
      <c r="AX96" s="11"/>
      <c r="BJ96" s="11"/>
      <c r="BV96" s="11"/>
      <c r="CH96" s="11"/>
      <c r="CT96" s="11"/>
      <c r="DF96" s="11"/>
      <c r="DR96" s="11"/>
      <c r="ED96" s="17"/>
    </row>
    <row r="97" spans="1:134" x14ac:dyDescent="0.25">
      <c r="A97" s="1"/>
      <c r="I97" s="11"/>
      <c r="N97" s="11"/>
      <c r="Z97" s="11"/>
      <c r="AL97" s="11"/>
      <c r="AX97" s="11"/>
      <c r="BJ97" s="11"/>
      <c r="BV97" s="11"/>
      <c r="CH97" s="11"/>
      <c r="CT97" s="11"/>
      <c r="DF97" s="11"/>
      <c r="DR97" s="11"/>
      <c r="ED97" s="17"/>
    </row>
    <row r="98" spans="1:134" x14ac:dyDescent="0.25">
      <c r="A98" s="9"/>
    </row>
  </sheetData>
  <mergeCells count="11">
    <mergeCell ref="B1:H1"/>
    <mergeCell ref="J1:M1"/>
    <mergeCell ref="O1:Y1"/>
    <mergeCell ref="AA1:AK1"/>
    <mergeCell ref="AM1:AW1"/>
    <mergeCell ref="DG1:DQ1"/>
    <mergeCell ref="DS1:EC1"/>
    <mergeCell ref="BK1:BU1"/>
    <mergeCell ref="BW1:CG1"/>
    <mergeCell ref="CI1:CS1"/>
    <mergeCell ref="CU1:D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opLeftCell="A78" workbookViewId="0">
      <selection activeCell="A100" sqref="A100"/>
    </sheetView>
  </sheetViews>
  <sheetFormatPr defaultRowHeight="15" x14ac:dyDescent="0.25"/>
  <cols>
    <col min="1" max="1" width="45.140625" customWidth="1"/>
    <col min="2" max="2" width="54.140625" customWidth="1"/>
    <col min="3" max="3" width="59.140625" customWidth="1"/>
    <col min="4" max="4" width="59" customWidth="1"/>
  </cols>
  <sheetData>
    <row r="1" spans="1:4" x14ac:dyDescent="0.25">
      <c r="A1" t="s">
        <v>77</v>
      </c>
      <c r="B1" s="16" t="s">
        <v>80</v>
      </c>
      <c r="C1" s="16" t="s">
        <v>81</v>
      </c>
      <c r="D1" s="16" t="s">
        <v>86</v>
      </c>
    </row>
    <row r="2" spans="1:4" x14ac:dyDescent="0.25">
      <c r="B2" s="16" t="s">
        <v>78</v>
      </c>
      <c r="C2" s="16" t="s">
        <v>82</v>
      </c>
      <c r="D2" s="18"/>
    </row>
    <row r="3" spans="1:4" x14ac:dyDescent="0.25">
      <c r="A3" s="1" t="s">
        <v>0</v>
      </c>
      <c r="B3" t="s">
        <v>79</v>
      </c>
      <c r="C3" t="s">
        <v>83</v>
      </c>
      <c r="D3" t="s">
        <v>87</v>
      </c>
    </row>
    <row r="4" spans="1:4" x14ac:dyDescent="0.25">
      <c r="A4" s="1" t="s">
        <v>1</v>
      </c>
      <c r="B4" t="s">
        <v>79</v>
      </c>
      <c r="C4" t="s">
        <v>84</v>
      </c>
    </row>
    <row r="5" spans="1:4" x14ac:dyDescent="0.25">
      <c r="A5" s="1" t="s">
        <v>2</v>
      </c>
      <c r="B5" t="s">
        <v>79</v>
      </c>
      <c r="C5" t="s">
        <v>85</v>
      </c>
    </row>
    <row r="6" spans="1:4" x14ac:dyDescent="0.25">
      <c r="A6" s="1"/>
    </row>
    <row r="7" spans="1:4" x14ac:dyDescent="0.25">
      <c r="A7" s="2" t="s">
        <v>46</v>
      </c>
    </row>
    <row r="8" spans="1:4" x14ac:dyDescent="0.25">
      <c r="A8" s="1" t="s">
        <v>3</v>
      </c>
      <c r="B8" t="s">
        <v>79</v>
      </c>
      <c r="C8" t="s">
        <v>88</v>
      </c>
    </row>
    <row r="9" spans="1:4" x14ac:dyDescent="0.25">
      <c r="A9" s="1" t="s">
        <v>4</v>
      </c>
      <c r="B9" t="s">
        <v>79</v>
      </c>
      <c r="C9" t="s">
        <v>88</v>
      </c>
    </row>
    <row r="10" spans="1:4" x14ac:dyDescent="0.25">
      <c r="A10" s="1" t="s">
        <v>5</v>
      </c>
      <c r="B10" t="s">
        <v>79</v>
      </c>
      <c r="C10" t="s">
        <v>88</v>
      </c>
    </row>
    <row r="11" spans="1:4" x14ac:dyDescent="0.25">
      <c r="A11" s="1"/>
    </row>
    <row r="12" spans="1:4" x14ac:dyDescent="0.25">
      <c r="A12" s="5" t="s">
        <v>47</v>
      </c>
    </row>
    <row r="13" spans="1:4" x14ac:dyDescent="0.25">
      <c r="A13" s="1" t="s">
        <v>6</v>
      </c>
      <c r="B13" t="s">
        <v>79</v>
      </c>
      <c r="C13" t="s">
        <v>89</v>
      </c>
    </row>
    <row r="14" spans="1:4" x14ac:dyDescent="0.25">
      <c r="A14" s="1" t="s">
        <v>7</v>
      </c>
      <c r="B14" t="s">
        <v>79</v>
      </c>
      <c r="C14" t="s">
        <v>89</v>
      </c>
    </row>
    <row r="15" spans="1:4" x14ac:dyDescent="0.25">
      <c r="A15" s="1" t="s">
        <v>8</v>
      </c>
      <c r="B15" t="s">
        <v>79</v>
      </c>
      <c r="C15" t="s">
        <v>89</v>
      </c>
    </row>
    <row r="16" spans="1:4" x14ac:dyDescent="0.25">
      <c r="A16" s="1"/>
    </row>
    <row r="17" spans="1:4" x14ac:dyDescent="0.25">
      <c r="A17" s="2" t="s">
        <v>49</v>
      </c>
    </row>
    <row r="18" spans="1:4" x14ac:dyDescent="0.25">
      <c r="A18" s="3" t="s">
        <v>48</v>
      </c>
      <c r="B18" t="s">
        <v>90</v>
      </c>
      <c r="C18" t="s">
        <v>91</v>
      </c>
      <c r="D18" t="s">
        <v>92</v>
      </c>
    </row>
    <row r="19" spans="1:4" x14ac:dyDescent="0.25">
      <c r="A19" s="3" t="s">
        <v>50</v>
      </c>
      <c r="B19" t="s">
        <v>90</v>
      </c>
      <c r="C19" t="s">
        <v>91</v>
      </c>
    </row>
    <row r="20" spans="1:4" x14ac:dyDescent="0.25">
      <c r="A20" s="3" t="s">
        <v>51</v>
      </c>
      <c r="B20" t="s">
        <v>90</v>
      </c>
      <c r="C20" t="s">
        <v>91</v>
      </c>
    </row>
    <row r="21" spans="1:4" x14ac:dyDescent="0.25">
      <c r="A21" s="3" t="s">
        <v>53</v>
      </c>
      <c r="B21" t="s">
        <v>95</v>
      </c>
    </row>
    <row r="22" spans="1:4" x14ac:dyDescent="0.25">
      <c r="A22" s="3"/>
    </row>
    <row r="23" spans="1:4" x14ac:dyDescent="0.25">
      <c r="A23" s="3" t="s">
        <v>52</v>
      </c>
      <c r="B23" t="s">
        <v>90</v>
      </c>
      <c r="C23" t="s">
        <v>91</v>
      </c>
    </row>
    <row r="24" spans="1:4" x14ac:dyDescent="0.25">
      <c r="A24" s="3" t="s">
        <v>54</v>
      </c>
      <c r="B24" t="s">
        <v>95</v>
      </c>
    </row>
    <row r="25" spans="1:4" x14ac:dyDescent="0.25">
      <c r="A25" s="3" t="s">
        <v>55</v>
      </c>
      <c r="B25" t="s">
        <v>95</v>
      </c>
    </row>
    <row r="26" spans="1:4" x14ac:dyDescent="0.25">
      <c r="A26" s="3"/>
    </row>
    <row r="27" spans="1:4" x14ac:dyDescent="0.25">
      <c r="A27" s="1"/>
    </row>
    <row r="28" spans="1:4" x14ac:dyDescent="0.25">
      <c r="A28" s="2" t="s">
        <v>9</v>
      </c>
    </row>
    <row r="29" spans="1:4" x14ac:dyDescent="0.25">
      <c r="A29" s="1" t="s">
        <v>10</v>
      </c>
      <c r="B29" t="s">
        <v>79</v>
      </c>
      <c r="C29" t="s">
        <v>93</v>
      </c>
    </row>
    <row r="30" spans="1:4" x14ac:dyDescent="0.25">
      <c r="A30" s="1" t="s">
        <v>11</v>
      </c>
      <c r="B30" t="s">
        <v>94</v>
      </c>
    </row>
    <row r="31" spans="1:4" x14ac:dyDescent="0.25">
      <c r="A31" s="1" t="s">
        <v>12</v>
      </c>
      <c r="B31" t="s">
        <v>79</v>
      </c>
      <c r="C31" t="s">
        <v>93</v>
      </c>
    </row>
    <row r="32" spans="1:4" x14ac:dyDescent="0.25">
      <c r="A32" s="1" t="s">
        <v>11</v>
      </c>
      <c r="B32" t="s">
        <v>94</v>
      </c>
    </row>
    <row r="33" spans="1:3" x14ac:dyDescent="0.25">
      <c r="A33" s="1" t="s">
        <v>13</v>
      </c>
      <c r="B33" t="s">
        <v>79</v>
      </c>
      <c r="C33" t="s">
        <v>93</v>
      </c>
    </row>
    <row r="34" spans="1:3" x14ac:dyDescent="0.25">
      <c r="A34" s="1" t="s">
        <v>11</v>
      </c>
      <c r="B34" t="s">
        <v>94</v>
      </c>
    </row>
    <row r="35" spans="1:3" x14ac:dyDescent="0.25">
      <c r="A35" s="1" t="s">
        <v>14</v>
      </c>
      <c r="B35" t="s">
        <v>79</v>
      </c>
      <c r="C35" t="s">
        <v>93</v>
      </c>
    </row>
    <row r="36" spans="1:3" x14ac:dyDescent="0.25">
      <c r="A36" s="1" t="s">
        <v>11</v>
      </c>
      <c r="B36" t="s">
        <v>94</v>
      </c>
    </row>
    <row r="37" spans="1:3" x14ac:dyDescent="0.25">
      <c r="A37" s="1" t="s">
        <v>15</v>
      </c>
      <c r="B37" t="s">
        <v>79</v>
      </c>
      <c r="C37" t="s">
        <v>93</v>
      </c>
    </row>
    <row r="38" spans="1:3" x14ac:dyDescent="0.25">
      <c r="A38" s="1" t="s">
        <v>11</v>
      </c>
      <c r="B38" t="s">
        <v>94</v>
      </c>
    </row>
    <row r="39" spans="1:3" x14ac:dyDescent="0.25">
      <c r="A39" s="1"/>
    </row>
    <row r="40" spans="1:3" x14ac:dyDescent="0.25">
      <c r="A40" s="2" t="s">
        <v>16</v>
      </c>
    </row>
    <row r="41" spans="1:3" x14ac:dyDescent="0.25">
      <c r="A41" s="1" t="s">
        <v>17</v>
      </c>
      <c r="B41" t="s">
        <v>95</v>
      </c>
      <c r="C41" t="s">
        <v>96</v>
      </c>
    </row>
    <row r="42" spans="1:3" x14ac:dyDescent="0.25">
      <c r="A42" s="1" t="s">
        <v>70</v>
      </c>
      <c r="B42" t="s">
        <v>95</v>
      </c>
    </row>
    <row r="43" spans="1:3" x14ac:dyDescent="0.25">
      <c r="A43" s="1" t="s">
        <v>18</v>
      </c>
      <c r="B43" t="s">
        <v>79</v>
      </c>
      <c r="C43" t="s">
        <v>96</v>
      </c>
    </row>
    <row r="44" spans="1:3" x14ac:dyDescent="0.25">
      <c r="A44" s="1" t="s">
        <v>71</v>
      </c>
      <c r="B44" t="s">
        <v>95</v>
      </c>
    </row>
    <row r="45" spans="1:3" x14ac:dyDescent="0.25">
      <c r="A45" s="1" t="s">
        <v>19</v>
      </c>
      <c r="B45" t="s">
        <v>79</v>
      </c>
      <c r="C45" t="s">
        <v>96</v>
      </c>
    </row>
    <row r="46" spans="1:3" x14ac:dyDescent="0.25">
      <c r="A46" s="1" t="s">
        <v>72</v>
      </c>
      <c r="B46" t="s">
        <v>95</v>
      </c>
    </row>
    <row r="47" spans="1:3" x14ac:dyDescent="0.25">
      <c r="A47" s="1" t="s">
        <v>20</v>
      </c>
      <c r="B47" t="s">
        <v>79</v>
      </c>
      <c r="C47" t="s">
        <v>96</v>
      </c>
    </row>
    <row r="48" spans="1:3" x14ac:dyDescent="0.25">
      <c r="A48" s="1" t="s">
        <v>73</v>
      </c>
      <c r="B48" t="s">
        <v>95</v>
      </c>
    </row>
    <row r="49" spans="1:4" x14ac:dyDescent="0.25">
      <c r="A49" s="1" t="s">
        <v>21</v>
      </c>
      <c r="B49" t="s">
        <v>79</v>
      </c>
      <c r="C49" t="s">
        <v>96</v>
      </c>
    </row>
    <row r="50" spans="1:4" x14ac:dyDescent="0.25">
      <c r="A50" s="1" t="s">
        <v>74</v>
      </c>
      <c r="B50" t="s">
        <v>95</v>
      </c>
    </row>
    <row r="51" spans="1:4" x14ac:dyDescent="0.25">
      <c r="A51" s="1" t="s">
        <v>22</v>
      </c>
      <c r="B51" t="s">
        <v>79</v>
      </c>
      <c r="C51" t="s">
        <v>96</v>
      </c>
    </row>
    <row r="52" spans="1:4" x14ac:dyDescent="0.25">
      <c r="A52" s="1" t="s">
        <v>75</v>
      </c>
      <c r="B52" t="s">
        <v>95</v>
      </c>
    </row>
    <row r="53" spans="1:4" x14ac:dyDescent="0.25">
      <c r="A53" s="1"/>
    </row>
    <row r="54" spans="1:4" x14ac:dyDescent="0.25">
      <c r="A54" s="2" t="s">
        <v>23</v>
      </c>
    </row>
    <row r="55" spans="1:4" x14ac:dyDescent="0.25">
      <c r="A55" s="1" t="s">
        <v>24</v>
      </c>
      <c r="B55" t="s">
        <v>102</v>
      </c>
      <c r="C55" s="20" t="s">
        <v>103</v>
      </c>
      <c r="D55" t="s">
        <v>104</v>
      </c>
    </row>
    <row r="56" spans="1:4" x14ac:dyDescent="0.25">
      <c r="A56" s="1" t="s">
        <v>25</v>
      </c>
      <c r="B56" t="s">
        <v>79</v>
      </c>
      <c r="C56" s="19"/>
    </row>
    <row r="57" spans="1:4" x14ac:dyDescent="0.25">
      <c r="A57" s="1" t="s">
        <v>26</v>
      </c>
      <c r="B57" t="s">
        <v>79</v>
      </c>
      <c r="C57" t="s">
        <v>97</v>
      </c>
    </row>
    <row r="58" spans="1:4" x14ac:dyDescent="0.25">
      <c r="A58" s="1" t="s">
        <v>27</v>
      </c>
      <c r="B58" t="s">
        <v>98</v>
      </c>
      <c r="D58" t="s">
        <v>99</v>
      </c>
    </row>
    <row r="59" spans="1:4" x14ac:dyDescent="0.25">
      <c r="A59" s="1"/>
    </row>
    <row r="60" spans="1:4" x14ac:dyDescent="0.25">
      <c r="A60" s="1" t="s">
        <v>28</v>
      </c>
      <c r="B60" t="s">
        <v>79</v>
      </c>
      <c r="C60" t="s">
        <v>100</v>
      </c>
    </row>
    <row r="61" spans="1:4" x14ac:dyDescent="0.25">
      <c r="A61" s="1" t="s">
        <v>29</v>
      </c>
      <c r="B61" t="s">
        <v>79</v>
      </c>
      <c r="C61" t="s">
        <v>101</v>
      </c>
    </row>
    <row r="62" spans="1:4" x14ac:dyDescent="0.25">
      <c r="A62" s="1" t="s">
        <v>30</v>
      </c>
      <c r="B62" t="s">
        <v>95</v>
      </c>
      <c r="C62" s="20"/>
    </row>
    <row r="63" spans="1:4" x14ac:dyDescent="0.25">
      <c r="A63" s="1"/>
    </row>
    <row r="64" spans="1:4" x14ac:dyDescent="0.25">
      <c r="A64" s="1" t="s">
        <v>59</v>
      </c>
      <c r="B64" t="s">
        <v>107</v>
      </c>
      <c r="C64" t="s">
        <v>106</v>
      </c>
      <c r="D64" t="s">
        <v>105</v>
      </c>
    </row>
    <row r="65" spans="1:4" x14ac:dyDescent="0.25">
      <c r="A65" s="1" t="s">
        <v>60</v>
      </c>
      <c r="B65" t="s">
        <v>107</v>
      </c>
      <c r="C65" t="s">
        <v>106</v>
      </c>
      <c r="D65" t="s">
        <v>105</v>
      </c>
    </row>
    <row r="66" spans="1:4" x14ac:dyDescent="0.25">
      <c r="A66" s="1" t="s">
        <v>61</v>
      </c>
      <c r="B66" t="s">
        <v>95</v>
      </c>
      <c r="D66" t="s">
        <v>105</v>
      </c>
    </row>
    <row r="67" spans="1:4" x14ac:dyDescent="0.25">
      <c r="A67" s="1" t="s">
        <v>30</v>
      </c>
      <c r="B67" t="s">
        <v>95</v>
      </c>
      <c r="D67" t="s">
        <v>105</v>
      </c>
    </row>
    <row r="68" spans="1:4" x14ac:dyDescent="0.25">
      <c r="A68" s="1"/>
    </row>
    <row r="69" spans="1:4" x14ac:dyDescent="0.25">
      <c r="A69" s="1" t="s">
        <v>31</v>
      </c>
      <c r="B69" t="s">
        <v>79</v>
      </c>
      <c r="D69" t="s">
        <v>108</v>
      </c>
    </row>
    <row r="70" spans="1:4" x14ac:dyDescent="0.25">
      <c r="A70" s="1" t="s">
        <v>32</v>
      </c>
      <c r="B70" t="s">
        <v>95</v>
      </c>
      <c r="C70" t="s">
        <v>109</v>
      </c>
    </row>
    <row r="71" spans="1:4" x14ac:dyDescent="0.25">
      <c r="A71" s="1"/>
    </row>
    <row r="72" spans="1:4" x14ac:dyDescent="0.25">
      <c r="A72" s="1" t="s">
        <v>62</v>
      </c>
      <c r="B72" t="s">
        <v>110</v>
      </c>
      <c r="C72" t="s">
        <v>112</v>
      </c>
    </row>
    <row r="73" spans="1:4" x14ac:dyDescent="0.25">
      <c r="A73" s="1" t="s">
        <v>63</v>
      </c>
      <c r="B73" t="s">
        <v>111</v>
      </c>
      <c r="C73" t="s">
        <v>112</v>
      </c>
    </row>
    <row r="74" spans="1:4" x14ac:dyDescent="0.25">
      <c r="A74" s="1" t="s">
        <v>64</v>
      </c>
      <c r="C74" t="s">
        <v>112</v>
      </c>
    </row>
    <row r="75" spans="1:4" x14ac:dyDescent="0.25">
      <c r="A75" s="1" t="s">
        <v>65</v>
      </c>
      <c r="B75" t="s">
        <v>95</v>
      </c>
      <c r="C75" t="s">
        <v>112</v>
      </c>
    </row>
    <row r="76" spans="1:4" x14ac:dyDescent="0.25">
      <c r="A76" s="1"/>
    </row>
    <row r="77" spans="1:4" x14ac:dyDescent="0.25">
      <c r="A77" s="1" t="s">
        <v>57</v>
      </c>
      <c r="B77" t="s">
        <v>113</v>
      </c>
      <c r="C77" t="s">
        <v>114</v>
      </c>
    </row>
    <row r="78" spans="1:4" x14ac:dyDescent="0.25">
      <c r="A78" s="1" t="s">
        <v>58</v>
      </c>
      <c r="B78" t="s">
        <v>113</v>
      </c>
      <c r="C78" t="s">
        <v>114</v>
      </c>
    </row>
    <row r="79" spans="1:4" x14ac:dyDescent="0.25">
      <c r="A79" s="1" t="s">
        <v>56</v>
      </c>
      <c r="B79" t="s">
        <v>95</v>
      </c>
    </row>
    <row r="80" spans="1:4" x14ac:dyDescent="0.25">
      <c r="A80" s="1"/>
    </row>
    <row r="81" spans="1:3" x14ac:dyDescent="0.25">
      <c r="A81" s="2" t="s">
        <v>33</v>
      </c>
    </row>
    <row r="82" spans="1:3" x14ac:dyDescent="0.25">
      <c r="A82" s="1" t="s">
        <v>67</v>
      </c>
      <c r="B82" t="s">
        <v>79</v>
      </c>
      <c r="C82" t="s">
        <v>115</v>
      </c>
    </row>
    <row r="83" spans="1:3" x14ac:dyDescent="0.25">
      <c r="A83" s="1" t="s">
        <v>68</v>
      </c>
      <c r="B83" t="s">
        <v>79</v>
      </c>
      <c r="C83" t="s">
        <v>115</v>
      </c>
    </row>
    <row r="84" spans="1:3" x14ac:dyDescent="0.25">
      <c r="A84" s="1" t="s">
        <v>69</v>
      </c>
      <c r="B84" t="s">
        <v>95</v>
      </c>
      <c r="C84" t="s">
        <v>116</v>
      </c>
    </row>
    <row r="85" spans="1:3" x14ac:dyDescent="0.25">
      <c r="A85" s="1"/>
    </row>
    <row r="86" spans="1:3" x14ac:dyDescent="0.25">
      <c r="A86" s="2" t="s">
        <v>34</v>
      </c>
    </row>
    <row r="87" spans="1:3" x14ac:dyDescent="0.25">
      <c r="A87" s="1" t="s">
        <v>35</v>
      </c>
      <c r="B87" t="s">
        <v>79</v>
      </c>
      <c r="C87" t="s">
        <v>35</v>
      </c>
    </row>
    <row r="88" spans="1:3" x14ac:dyDescent="0.25">
      <c r="A88" s="1"/>
    </row>
    <row r="89" spans="1:3" x14ac:dyDescent="0.25">
      <c r="A89" s="1" t="s">
        <v>66</v>
      </c>
      <c r="B89" t="s">
        <v>79</v>
      </c>
      <c r="C89" t="s">
        <v>117</v>
      </c>
    </row>
    <row r="90" spans="1:3" x14ac:dyDescent="0.25">
      <c r="A90" s="1" t="s">
        <v>36</v>
      </c>
      <c r="B90" t="s">
        <v>79</v>
      </c>
      <c r="C90" t="s">
        <v>117</v>
      </c>
    </row>
    <row r="91" spans="1:3" x14ac:dyDescent="0.25">
      <c r="A91" s="1" t="s">
        <v>37</v>
      </c>
      <c r="B91" t="s">
        <v>79</v>
      </c>
      <c r="C91" t="s">
        <v>117</v>
      </c>
    </row>
    <row r="92" spans="1:3" x14ac:dyDescent="0.25">
      <c r="A92" s="1" t="s">
        <v>38</v>
      </c>
      <c r="B92" t="s">
        <v>79</v>
      </c>
      <c r="C92" t="s">
        <v>117</v>
      </c>
    </row>
    <row r="93" spans="1:3" x14ac:dyDescent="0.25">
      <c r="A93" s="1" t="s">
        <v>39</v>
      </c>
      <c r="B93" t="s">
        <v>79</v>
      </c>
      <c r="C93" t="s">
        <v>117</v>
      </c>
    </row>
    <row r="94" spans="1:3" x14ac:dyDescent="0.25">
      <c r="A94" s="1"/>
    </row>
    <row r="95" spans="1:3" x14ac:dyDescent="0.25">
      <c r="A95" s="2" t="s">
        <v>40</v>
      </c>
    </row>
    <row r="96" spans="1:3" x14ac:dyDescent="0.25">
      <c r="A96" s="1" t="s">
        <v>41</v>
      </c>
      <c r="B96" t="s">
        <v>79</v>
      </c>
      <c r="C96" t="s">
        <v>118</v>
      </c>
    </row>
    <row r="97" spans="1:1" x14ac:dyDescent="0.25">
      <c r="A9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 SUMMARY</vt:lpstr>
      <vt:lpstr>DATA SOURCE LOCATION BY LINE # 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</dc:creator>
  <cp:lastModifiedBy>CAP</cp:lastModifiedBy>
  <dcterms:created xsi:type="dcterms:W3CDTF">2013-09-21T16:43:00Z</dcterms:created>
  <dcterms:modified xsi:type="dcterms:W3CDTF">2013-09-30T00:25:11Z</dcterms:modified>
</cp:coreProperties>
</file>